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G_Zwickau\AG_SozA_1221_Foerderung\#Tedika-Rudat\FörderRL\FRL Soziale Angebote\ab 2024-12-12 Formulare\"/>
    </mc:Choice>
  </mc:AlternateContent>
  <xr:revisionPtr revIDLastSave="0" documentId="13_ncr:1_{D5281B44-CF65-4D35-B3BA-0ABEFF9DB565}" xr6:coauthVersionLast="47" xr6:coauthVersionMax="47" xr10:uidLastSave="{00000000-0000-0000-0000-000000000000}"/>
  <bookViews>
    <workbookView xWindow="25080" yWindow="-120" windowWidth="25440" windowHeight="15390" xr2:uid="{60CAE60D-726D-479B-8BAC-8FC0130E3317}"/>
  </bookViews>
  <sheets>
    <sheet name="MA 1" sheetId="17" r:id="rId1"/>
    <sheet name="MA 2" sheetId="16" r:id="rId2"/>
    <sheet name="MA 3" sheetId="15" r:id="rId3"/>
    <sheet name="MA 4" sheetId="14" r:id="rId4"/>
    <sheet name="MA 5" sheetId="13" r:id="rId5"/>
    <sheet name="MA 6" sheetId="12" r:id="rId6"/>
    <sheet name="MA 7" sheetId="11" r:id="rId7"/>
    <sheet name="MA 8" sheetId="10" r:id="rId8"/>
    <sheet name="MA 9" sheetId="9" r:id="rId9"/>
    <sheet name="MA 10" sheetId="1" r:id="rId10"/>
  </sheets>
  <definedNames>
    <definedName name="_xlnm.Print_Area" localSheetId="0">'MA 1'!$A$1:$N$90</definedName>
    <definedName name="_xlnm.Print_Area" localSheetId="9">'MA 10'!$A$1:$N$90</definedName>
    <definedName name="_xlnm.Print_Area" localSheetId="1">'MA 2'!$A$1:$N$90</definedName>
    <definedName name="_xlnm.Print_Area" localSheetId="2">'MA 3'!$A$1:$N$90</definedName>
    <definedName name="_xlnm.Print_Area" localSheetId="3">'MA 4'!$A$1:$N$90</definedName>
    <definedName name="_xlnm.Print_Area" localSheetId="4">'MA 5'!$A$1:$N$90</definedName>
    <definedName name="_xlnm.Print_Area" localSheetId="5">'MA 6'!$A$1:$N$90</definedName>
    <definedName name="_xlnm.Print_Area" localSheetId="6">'MA 7'!$A$1:$N$90</definedName>
    <definedName name="_xlnm.Print_Area" localSheetId="7">'MA 8'!$A$1:$N$90</definedName>
    <definedName name="_xlnm.Print_Area" localSheetId="8">'MA 9'!$A$1:$N$90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5" i="17" l="1"/>
  <c r="I65" i="17"/>
  <c r="G65" i="17"/>
  <c r="E65" i="17"/>
  <c r="K64" i="17"/>
  <c r="I64" i="17"/>
  <c r="G64" i="17"/>
  <c r="E64" i="17"/>
  <c r="K65" i="16"/>
  <c r="I65" i="16"/>
  <c r="G65" i="16"/>
  <c r="E65" i="16"/>
  <c r="K64" i="16"/>
  <c r="I64" i="16"/>
  <c r="G64" i="16"/>
  <c r="E64" i="16"/>
  <c r="K65" i="15"/>
  <c r="I65" i="15"/>
  <c r="G65" i="15"/>
  <c r="E65" i="15"/>
  <c r="K64" i="15"/>
  <c r="I64" i="15"/>
  <c r="G64" i="15"/>
  <c r="E64" i="15"/>
  <c r="K65" i="14"/>
  <c r="I65" i="14"/>
  <c r="G65" i="14"/>
  <c r="E65" i="14"/>
  <c r="K64" i="14"/>
  <c r="I64" i="14"/>
  <c r="G64" i="14"/>
  <c r="E64" i="14"/>
  <c r="K65" i="13"/>
  <c r="I65" i="13"/>
  <c r="G65" i="13"/>
  <c r="E65" i="13"/>
  <c r="K64" i="13"/>
  <c r="I64" i="13"/>
  <c r="G64" i="13"/>
  <c r="E64" i="13"/>
  <c r="K65" i="12"/>
  <c r="I65" i="12"/>
  <c r="G65" i="12"/>
  <c r="E65" i="12"/>
  <c r="K64" i="12"/>
  <c r="I64" i="12"/>
  <c r="G64" i="12"/>
  <c r="E64" i="12"/>
  <c r="K65" i="11"/>
  <c r="I65" i="11"/>
  <c r="G65" i="11"/>
  <c r="E65" i="11"/>
  <c r="K64" i="11"/>
  <c r="I64" i="11"/>
  <c r="G64" i="11"/>
  <c r="E64" i="11"/>
  <c r="K65" i="10"/>
  <c r="I65" i="10"/>
  <c r="G65" i="10"/>
  <c r="E65" i="10"/>
  <c r="K64" i="10"/>
  <c r="I64" i="10"/>
  <c r="G64" i="10"/>
  <c r="E64" i="10"/>
  <c r="K65" i="9"/>
  <c r="I65" i="9"/>
  <c r="G65" i="9"/>
  <c r="E65" i="9"/>
  <c r="K64" i="9"/>
  <c r="I64" i="9"/>
  <c r="G64" i="9"/>
  <c r="E64" i="9"/>
  <c r="K65" i="1"/>
  <c r="I65" i="1"/>
  <c r="G65" i="1"/>
  <c r="E65" i="1"/>
  <c r="K64" i="1"/>
  <c r="I64" i="1"/>
  <c r="G64" i="1"/>
  <c r="E64" i="1"/>
  <c r="S52" i="1" l="1"/>
  <c r="S51" i="1"/>
  <c r="T39" i="1"/>
  <c r="S52" i="9"/>
  <c r="S51" i="9"/>
  <c r="T39" i="9"/>
  <c r="S52" i="10"/>
  <c r="S51" i="10"/>
  <c r="T39" i="10"/>
  <c r="S52" i="11"/>
  <c r="S51" i="11"/>
  <c r="T39" i="11"/>
  <c r="S52" i="12"/>
  <c r="S51" i="12"/>
  <c r="T39" i="12"/>
  <c r="S52" i="13"/>
  <c r="S51" i="13"/>
  <c r="T39" i="13"/>
  <c r="S52" i="14"/>
  <c r="S51" i="14"/>
  <c r="T39" i="14"/>
  <c r="S52" i="15"/>
  <c r="S51" i="15"/>
  <c r="T39" i="15"/>
  <c r="S52" i="16"/>
  <c r="S51" i="16"/>
  <c r="T39" i="16"/>
  <c r="S54" i="14" l="1"/>
  <c r="S57" i="14" s="1"/>
  <c r="S54" i="12"/>
  <c r="S57" i="12" s="1"/>
  <c r="S54" i="9"/>
  <c r="S57" i="9" s="1"/>
  <c r="S54" i="16"/>
  <c r="S57" i="16" s="1"/>
  <c r="S58" i="16" s="1"/>
  <c r="S54" i="15"/>
  <c r="S57" i="15" s="1"/>
  <c r="S58" i="15" s="1"/>
  <c r="S54" i="13"/>
  <c r="S57" i="13" s="1"/>
  <c r="S58" i="13" s="1"/>
  <c r="S54" i="11"/>
  <c r="S57" i="11" s="1"/>
  <c r="S58" i="11" s="1"/>
  <c r="S54" i="10"/>
  <c r="S57" i="10" s="1"/>
  <c r="S58" i="10" s="1"/>
  <c r="S54" i="1"/>
  <c r="S57" i="1" s="1"/>
  <c r="S58" i="1"/>
  <c r="S58" i="9"/>
  <c r="S58" i="12"/>
  <c r="S58" i="14"/>
  <c r="E85" i="17"/>
  <c r="E84" i="17"/>
  <c r="E83" i="17"/>
  <c r="E82" i="17"/>
  <c r="M81" i="17"/>
  <c r="E81" i="17" s="1"/>
  <c r="M80" i="17"/>
  <c r="E80" i="17" s="1"/>
  <c r="M79" i="17"/>
  <c r="S59" i="17" s="1"/>
  <c r="K70" i="17"/>
  <c r="I70" i="17"/>
  <c r="G70" i="17"/>
  <c r="E70" i="17"/>
  <c r="K69" i="17"/>
  <c r="I69" i="17"/>
  <c r="G69" i="17"/>
  <c r="E69" i="17"/>
  <c r="K68" i="17"/>
  <c r="I68" i="17"/>
  <c r="I71" i="17" s="1"/>
  <c r="G68" i="17"/>
  <c r="G71" i="17" s="1"/>
  <c r="E68" i="17"/>
  <c r="E71" i="17" s="1"/>
  <c r="K61" i="17"/>
  <c r="I61" i="17"/>
  <c r="G61" i="17"/>
  <c r="E61" i="17"/>
  <c r="K60" i="17"/>
  <c r="I60" i="17"/>
  <c r="G60" i="17"/>
  <c r="E60" i="17"/>
  <c r="T59" i="17"/>
  <c r="K59" i="17"/>
  <c r="I59" i="17"/>
  <c r="G59" i="17"/>
  <c r="E59" i="17"/>
  <c r="K58" i="17"/>
  <c r="I58" i="17"/>
  <c r="G58" i="17"/>
  <c r="E58" i="17"/>
  <c r="K57" i="17"/>
  <c r="I57" i="17"/>
  <c r="G57" i="17"/>
  <c r="G62" i="17" s="1"/>
  <c r="E57" i="17"/>
  <c r="S52" i="17"/>
  <c r="K52" i="17"/>
  <c r="K66" i="17" s="1"/>
  <c r="I52" i="17"/>
  <c r="I66" i="17" s="1"/>
  <c r="G52" i="17"/>
  <c r="G66" i="17" s="1"/>
  <c r="E52" i="17"/>
  <c r="S51" i="17"/>
  <c r="E44" i="17"/>
  <c r="S39" i="17" s="1"/>
  <c r="K43" i="17"/>
  <c r="I43" i="17"/>
  <c r="G43" i="17"/>
  <c r="E43" i="17"/>
  <c r="T39" i="17"/>
  <c r="E85" i="16"/>
  <c r="E84" i="16"/>
  <c r="M89" i="16" s="1"/>
  <c r="E83" i="16"/>
  <c r="E82" i="16"/>
  <c r="M81" i="16"/>
  <c r="E81" i="16"/>
  <c r="M80" i="16"/>
  <c r="E80" i="16"/>
  <c r="M79" i="16"/>
  <c r="K71" i="16"/>
  <c r="K70" i="16"/>
  <c r="I70" i="16"/>
  <c r="G70" i="16"/>
  <c r="E70" i="16"/>
  <c r="K69" i="16"/>
  <c r="I69" i="16"/>
  <c r="G69" i="16"/>
  <c r="E69" i="16"/>
  <c r="K68" i="16"/>
  <c r="I68" i="16"/>
  <c r="I71" i="16" s="1"/>
  <c r="G68" i="16"/>
  <c r="G71" i="16" s="1"/>
  <c r="E68" i="16"/>
  <c r="E71" i="16" s="1"/>
  <c r="K61" i="16"/>
  <c r="I61" i="16"/>
  <c r="G61" i="16"/>
  <c r="E61" i="16"/>
  <c r="K60" i="16"/>
  <c r="I60" i="16"/>
  <c r="G60" i="16"/>
  <c r="E60" i="16"/>
  <c r="K59" i="16"/>
  <c r="I59" i="16"/>
  <c r="G59" i="16"/>
  <c r="E59" i="16"/>
  <c r="K58" i="16"/>
  <c r="I58" i="16"/>
  <c r="G58" i="16"/>
  <c r="E58" i="16"/>
  <c r="K57" i="16"/>
  <c r="K62" i="16" s="1"/>
  <c r="I57" i="16"/>
  <c r="G57" i="16"/>
  <c r="E57" i="16"/>
  <c r="K52" i="16"/>
  <c r="K66" i="16" s="1"/>
  <c r="I52" i="16"/>
  <c r="G52" i="16"/>
  <c r="G66" i="16" s="1"/>
  <c r="E52" i="16"/>
  <c r="E44" i="16"/>
  <c r="S39" i="16" s="1"/>
  <c r="T52" i="16" s="1"/>
  <c r="K43" i="16"/>
  <c r="I43" i="16"/>
  <c r="G43" i="16"/>
  <c r="E43" i="16"/>
  <c r="E85" i="15"/>
  <c r="E84" i="15"/>
  <c r="M89" i="15" s="1"/>
  <c r="E83" i="15"/>
  <c r="E82" i="15"/>
  <c r="M81" i="15"/>
  <c r="E81" i="15"/>
  <c r="M80" i="15"/>
  <c r="E80" i="15"/>
  <c r="M79" i="15"/>
  <c r="K71" i="15"/>
  <c r="K70" i="15"/>
  <c r="I70" i="15"/>
  <c r="G70" i="15"/>
  <c r="E70" i="15"/>
  <c r="K69" i="15"/>
  <c r="I69" i="15"/>
  <c r="G69" i="15"/>
  <c r="E69" i="15"/>
  <c r="K68" i="15"/>
  <c r="I68" i="15"/>
  <c r="I71" i="15" s="1"/>
  <c r="G68" i="15"/>
  <c r="G71" i="15" s="1"/>
  <c r="E68" i="15"/>
  <c r="E71" i="15" s="1"/>
  <c r="K61" i="15"/>
  <c r="I61" i="15"/>
  <c r="G61" i="15"/>
  <c r="E61" i="15"/>
  <c r="K60" i="15"/>
  <c r="I60" i="15"/>
  <c r="G60" i="15"/>
  <c r="E60" i="15"/>
  <c r="K59" i="15"/>
  <c r="I59" i="15"/>
  <c r="G59" i="15"/>
  <c r="E59" i="15"/>
  <c r="K58" i="15"/>
  <c r="I58" i="15"/>
  <c r="G58" i="15"/>
  <c r="E58" i="15"/>
  <c r="K57" i="15"/>
  <c r="I57" i="15"/>
  <c r="G57" i="15"/>
  <c r="E57" i="15"/>
  <c r="K52" i="15"/>
  <c r="K66" i="15" s="1"/>
  <c r="I52" i="15"/>
  <c r="I66" i="15" s="1"/>
  <c r="G52" i="15"/>
  <c r="G66" i="15" s="1"/>
  <c r="E52" i="15"/>
  <c r="I89" i="15" s="1"/>
  <c r="E44" i="15"/>
  <c r="S39" i="15" s="1"/>
  <c r="T51" i="15" s="1"/>
  <c r="K43" i="15"/>
  <c r="I43" i="15"/>
  <c r="G43" i="15"/>
  <c r="E43" i="15"/>
  <c r="E85" i="14"/>
  <c r="E84" i="14"/>
  <c r="E83" i="14"/>
  <c r="E82" i="14"/>
  <c r="M81" i="14"/>
  <c r="E81" i="14" s="1"/>
  <c r="M80" i="14"/>
  <c r="E80" i="14"/>
  <c r="M79" i="14"/>
  <c r="K70" i="14"/>
  <c r="I70" i="14"/>
  <c r="G70" i="14"/>
  <c r="E70" i="14"/>
  <c r="K69" i="14"/>
  <c r="I69" i="14"/>
  <c r="G69" i="14"/>
  <c r="E69" i="14"/>
  <c r="K68" i="14"/>
  <c r="I68" i="14"/>
  <c r="I71" i="14" s="1"/>
  <c r="G68" i="14"/>
  <c r="G71" i="14" s="1"/>
  <c r="E68" i="14"/>
  <c r="E71" i="14" s="1"/>
  <c r="K66" i="14"/>
  <c r="K61" i="14"/>
  <c r="I61" i="14"/>
  <c r="G61" i="14"/>
  <c r="E61" i="14"/>
  <c r="K60" i="14"/>
  <c r="I60" i="14"/>
  <c r="G60" i="14"/>
  <c r="E60" i="14"/>
  <c r="K59" i="14"/>
  <c r="I59" i="14"/>
  <c r="G59" i="14"/>
  <c r="E59" i="14"/>
  <c r="K58" i="14"/>
  <c r="I58" i="14"/>
  <c r="G58" i="14"/>
  <c r="E58" i="14"/>
  <c r="K57" i="14"/>
  <c r="I57" i="14"/>
  <c r="G57" i="14"/>
  <c r="E57" i="14"/>
  <c r="K52" i="14"/>
  <c r="I52" i="14"/>
  <c r="I66" i="14" s="1"/>
  <c r="G52" i="14"/>
  <c r="E52" i="14"/>
  <c r="E44" i="14"/>
  <c r="S39" i="14" s="1"/>
  <c r="T51" i="14" s="1"/>
  <c r="K43" i="14"/>
  <c r="I43" i="14"/>
  <c r="G43" i="14"/>
  <c r="E43" i="14"/>
  <c r="E85" i="13"/>
  <c r="E84" i="13"/>
  <c r="E83" i="13"/>
  <c r="E82" i="13"/>
  <c r="M81" i="13"/>
  <c r="E81" i="13" s="1"/>
  <c r="M80" i="13"/>
  <c r="E80" i="13" s="1"/>
  <c r="M79" i="13"/>
  <c r="K70" i="13"/>
  <c r="I70" i="13"/>
  <c r="G70" i="13"/>
  <c r="E70" i="13"/>
  <c r="K69" i="13"/>
  <c r="I69" i="13"/>
  <c r="G69" i="13"/>
  <c r="E69" i="13"/>
  <c r="K68" i="13"/>
  <c r="K71" i="13" s="1"/>
  <c r="I68" i="13"/>
  <c r="I71" i="13" s="1"/>
  <c r="G68" i="13"/>
  <c r="G71" i="13" s="1"/>
  <c r="E68" i="13"/>
  <c r="E71" i="13" s="1"/>
  <c r="K66" i="13"/>
  <c r="K61" i="13"/>
  <c r="I61" i="13"/>
  <c r="G61" i="13"/>
  <c r="E61" i="13"/>
  <c r="K60" i="13"/>
  <c r="I60" i="13"/>
  <c r="G60" i="13"/>
  <c r="E60" i="13"/>
  <c r="K59" i="13"/>
  <c r="I59" i="13"/>
  <c r="G59" i="13"/>
  <c r="E59" i="13"/>
  <c r="K58" i="13"/>
  <c r="I58" i="13"/>
  <c r="G58" i="13"/>
  <c r="E58" i="13"/>
  <c r="K57" i="13"/>
  <c r="I57" i="13"/>
  <c r="G57" i="13"/>
  <c r="G62" i="13" s="1"/>
  <c r="E57" i="13"/>
  <c r="K52" i="13"/>
  <c r="I52" i="13"/>
  <c r="I66" i="13" s="1"/>
  <c r="G52" i="13"/>
  <c r="E52" i="13"/>
  <c r="E44" i="13"/>
  <c r="S39" i="13" s="1"/>
  <c r="T52" i="13" s="1"/>
  <c r="K43" i="13"/>
  <c r="I43" i="13"/>
  <c r="G43" i="13"/>
  <c r="E43" i="13"/>
  <c r="E85" i="12"/>
  <c r="E84" i="12"/>
  <c r="E83" i="12"/>
  <c r="E82" i="12"/>
  <c r="M81" i="12"/>
  <c r="E81" i="12" s="1"/>
  <c r="M80" i="12"/>
  <c r="E80" i="12" s="1"/>
  <c r="M79" i="12"/>
  <c r="K70" i="12"/>
  <c r="I70" i="12"/>
  <c r="G70" i="12"/>
  <c r="E70" i="12"/>
  <c r="K69" i="12"/>
  <c r="I69" i="12"/>
  <c r="G69" i="12"/>
  <c r="E69" i="12"/>
  <c r="K68" i="12"/>
  <c r="I68" i="12"/>
  <c r="I71" i="12" s="1"/>
  <c r="G68" i="12"/>
  <c r="G71" i="12" s="1"/>
  <c r="E68" i="12"/>
  <c r="E71" i="12" s="1"/>
  <c r="K61" i="12"/>
  <c r="I61" i="12"/>
  <c r="G61" i="12"/>
  <c r="E61" i="12"/>
  <c r="K60" i="12"/>
  <c r="I60" i="12"/>
  <c r="G60" i="12"/>
  <c r="E60" i="12"/>
  <c r="K59" i="12"/>
  <c r="I59" i="12"/>
  <c r="G59" i="12"/>
  <c r="E59" i="12"/>
  <c r="K58" i="12"/>
  <c r="I58" i="12"/>
  <c r="G58" i="12"/>
  <c r="E58" i="12"/>
  <c r="K57" i="12"/>
  <c r="I57" i="12"/>
  <c r="I62" i="12" s="1"/>
  <c r="G57" i="12"/>
  <c r="G62" i="12" s="1"/>
  <c r="E57" i="12"/>
  <c r="K52" i="12"/>
  <c r="K66" i="12" s="1"/>
  <c r="I52" i="12"/>
  <c r="G52" i="12"/>
  <c r="G66" i="12" s="1"/>
  <c r="E52" i="12"/>
  <c r="E44" i="12"/>
  <c r="S39" i="12" s="1"/>
  <c r="T51" i="12" s="1"/>
  <c r="K43" i="12"/>
  <c r="I43" i="12"/>
  <c r="G43" i="12"/>
  <c r="E43" i="12"/>
  <c r="E85" i="11"/>
  <c r="E84" i="11"/>
  <c r="M89" i="11" s="1"/>
  <c r="E83" i="11"/>
  <c r="E82" i="11"/>
  <c r="M81" i="11"/>
  <c r="E81" i="11"/>
  <c r="M80" i="11"/>
  <c r="E80" i="11"/>
  <c r="M79" i="11"/>
  <c r="K71" i="11"/>
  <c r="K70" i="11"/>
  <c r="I70" i="11"/>
  <c r="G70" i="11"/>
  <c r="E70" i="11"/>
  <c r="K69" i="11"/>
  <c r="I69" i="11"/>
  <c r="G69" i="11"/>
  <c r="E69" i="11"/>
  <c r="K68" i="11"/>
  <c r="I68" i="11"/>
  <c r="I71" i="11" s="1"/>
  <c r="G68" i="11"/>
  <c r="G71" i="11" s="1"/>
  <c r="E68" i="11"/>
  <c r="E71" i="11" s="1"/>
  <c r="K61" i="11"/>
  <c r="I61" i="11"/>
  <c r="G61" i="11"/>
  <c r="E61" i="11"/>
  <c r="K60" i="11"/>
  <c r="I60" i="11"/>
  <c r="G60" i="11"/>
  <c r="E60" i="11"/>
  <c r="K59" i="11"/>
  <c r="I59" i="11"/>
  <c r="G59" i="11"/>
  <c r="E59" i="11"/>
  <c r="K58" i="11"/>
  <c r="I58" i="11"/>
  <c r="G58" i="11"/>
  <c r="E58" i="11"/>
  <c r="K57" i="11"/>
  <c r="K62" i="11" s="1"/>
  <c r="I57" i="11"/>
  <c r="I62" i="11" s="1"/>
  <c r="G57" i="11"/>
  <c r="G62" i="11" s="1"/>
  <c r="E57" i="11"/>
  <c r="K52" i="11"/>
  <c r="K66" i="11" s="1"/>
  <c r="I52" i="11"/>
  <c r="I66" i="11" s="1"/>
  <c r="G52" i="11"/>
  <c r="G66" i="11" s="1"/>
  <c r="E52" i="11"/>
  <c r="E44" i="11"/>
  <c r="S39" i="11" s="1"/>
  <c r="T51" i="11" s="1"/>
  <c r="K43" i="11"/>
  <c r="I43" i="11"/>
  <c r="G43" i="11"/>
  <c r="E43" i="11"/>
  <c r="E85" i="10"/>
  <c r="E84" i="10"/>
  <c r="M89" i="10" s="1"/>
  <c r="E83" i="10"/>
  <c r="E82" i="10"/>
  <c r="M81" i="10"/>
  <c r="E81" i="10"/>
  <c r="M80" i="10"/>
  <c r="E80" i="10"/>
  <c r="M79" i="10"/>
  <c r="K70" i="10"/>
  <c r="I70" i="10"/>
  <c r="G70" i="10"/>
  <c r="E70" i="10"/>
  <c r="K69" i="10"/>
  <c r="I69" i="10"/>
  <c r="G69" i="10"/>
  <c r="E69" i="10"/>
  <c r="K68" i="10"/>
  <c r="I68" i="10"/>
  <c r="I71" i="10" s="1"/>
  <c r="G68" i="10"/>
  <c r="E68" i="10"/>
  <c r="E71" i="10" s="1"/>
  <c r="K61" i="10"/>
  <c r="I61" i="10"/>
  <c r="G61" i="10"/>
  <c r="E61" i="10"/>
  <c r="K60" i="10"/>
  <c r="I60" i="10"/>
  <c r="G60" i="10"/>
  <c r="E60" i="10"/>
  <c r="K59" i="10"/>
  <c r="I59" i="10"/>
  <c r="G59" i="10"/>
  <c r="E59" i="10"/>
  <c r="K58" i="10"/>
  <c r="I58" i="10"/>
  <c r="G58" i="10"/>
  <c r="E58" i="10"/>
  <c r="K57" i="10"/>
  <c r="I57" i="10"/>
  <c r="G57" i="10"/>
  <c r="E57" i="10"/>
  <c r="K52" i="10"/>
  <c r="K66" i="10" s="1"/>
  <c r="I52" i="10"/>
  <c r="I66" i="10" s="1"/>
  <c r="G52" i="10"/>
  <c r="G66" i="10" s="1"/>
  <c r="E52" i="10"/>
  <c r="E66" i="10" s="1"/>
  <c r="E44" i="10"/>
  <c r="S39" i="10" s="1"/>
  <c r="T52" i="10" s="1"/>
  <c r="K43" i="10"/>
  <c r="I43" i="10"/>
  <c r="G43" i="10"/>
  <c r="E43" i="10"/>
  <c r="E85" i="9"/>
  <c r="E84" i="9"/>
  <c r="M89" i="9" s="1"/>
  <c r="E83" i="9"/>
  <c r="E82" i="9"/>
  <c r="M81" i="9"/>
  <c r="E81" i="9" s="1"/>
  <c r="M80" i="9"/>
  <c r="E80" i="9" s="1"/>
  <c r="M79" i="9"/>
  <c r="K70" i="9"/>
  <c r="I70" i="9"/>
  <c r="G70" i="9"/>
  <c r="E70" i="9"/>
  <c r="K69" i="9"/>
  <c r="I69" i="9"/>
  <c r="G69" i="9"/>
  <c r="E69" i="9"/>
  <c r="K68" i="9"/>
  <c r="K71" i="9" s="1"/>
  <c r="I68" i="9"/>
  <c r="I71" i="9" s="1"/>
  <c r="G68" i="9"/>
  <c r="G71" i="9" s="1"/>
  <c r="E68" i="9"/>
  <c r="E71" i="9" s="1"/>
  <c r="K66" i="9"/>
  <c r="K61" i="9"/>
  <c r="I61" i="9"/>
  <c r="G61" i="9"/>
  <c r="E61" i="9"/>
  <c r="K60" i="9"/>
  <c r="I60" i="9"/>
  <c r="G60" i="9"/>
  <c r="E60" i="9"/>
  <c r="K59" i="9"/>
  <c r="I59" i="9"/>
  <c r="G59" i="9"/>
  <c r="E59" i="9"/>
  <c r="K58" i="9"/>
  <c r="I58" i="9"/>
  <c r="G58" i="9"/>
  <c r="E58" i="9"/>
  <c r="K57" i="9"/>
  <c r="I57" i="9"/>
  <c r="G57" i="9"/>
  <c r="E57" i="9"/>
  <c r="K52" i="9"/>
  <c r="I52" i="9"/>
  <c r="I66" i="9" s="1"/>
  <c r="G52" i="9"/>
  <c r="E52" i="9"/>
  <c r="E44" i="9"/>
  <c r="S39" i="9" s="1"/>
  <c r="T52" i="9" s="1"/>
  <c r="K43" i="9"/>
  <c r="I43" i="9"/>
  <c r="G43" i="9"/>
  <c r="E43" i="9"/>
  <c r="E85" i="1"/>
  <c r="E84" i="1"/>
  <c r="E83" i="1"/>
  <c r="E82" i="1"/>
  <c r="M81" i="1"/>
  <c r="E81" i="1" s="1"/>
  <c r="M80" i="1"/>
  <c r="E80" i="1" s="1"/>
  <c r="M79" i="1"/>
  <c r="K70" i="1"/>
  <c r="I70" i="1"/>
  <c r="G70" i="1"/>
  <c r="E70" i="1"/>
  <c r="K69" i="1"/>
  <c r="I69" i="1"/>
  <c r="G69" i="1"/>
  <c r="E69" i="1"/>
  <c r="K68" i="1"/>
  <c r="I68" i="1"/>
  <c r="I71" i="1" s="1"/>
  <c r="G68" i="1"/>
  <c r="G71" i="1" s="1"/>
  <c r="E68" i="1"/>
  <c r="E71" i="1" s="1"/>
  <c r="K61" i="1"/>
  <c r="I61" i="1"/>
  <c r="G61" i="1"/>
  <c r="E61" i="1"/>
  <c r="K60" i="1"/>
  <c r="I60" i="1"/>
  <c r="G60" i="1"/>
  <c r="E60" i="1"/>
  <c r="K59" i="1"/>
  <c r="I59" i="1"/>
  <c r="G59" i="1"/>
  <c r="E59" i="1"/>
  <c r="K58" i="1"/>
  <c r="I58" i="1"/>
  <c r="G58" i="1"/>
  <c r="E58" i="1"/>
  <c r="K57" i="1"/>
  <c r="I57" i="1"/>
  <c r="G57" i="1"/>
  <c r="E57" i="1"/>
  <c r="K52" i="1"/>
  <c r="K66" i="1" s="1"/>
  <c r="I52" i="1"/>
  <c r="G52" i="1"/>
  <c r="G66" i="1" s="1"/>
  <c r="E52" i="1"/>
  <c r="E44" i="1"/>
  <c r="S39" i="1" s="1"/>
  <c r="T52" i="1" s="1"/>
  <c r="K43" i="1"/>
  <c r="I43" i="1"/>
  <c r="G43" i="1"/>
  <c r="E43" i="1"/>
  <c r="I89" i="14" l="1"/>
  <c r="I89" i="13"/>
  <c r="I89" i="9"/>
  <c r="T54" i="12"/>
  <c r="T57" i="12" s="1"/>
  <c r="S59" i="9"/>
  <c r="T59" i="9"/>
  <c r="T59" i="13"/>
  <c r="S59" i="13"/>
  <c r="K71" i="14"/>
  <c r="E66" i="15"/>
  <c r="E72" i="15" s="1"/>
  <c r="E75" i="15" s="1"/>
  <c r="T51" i="1"/>
  <c r="T54" i="1" s="1"/>
  <c r="T57" i="1" s="1"/>
  <c r="T58" i="1" s="1"/>
  <c r="T52" i="12"/>
  <c r="T51" i="13"/>
  <c r="T54" i="13" s="1"/>
  <c r="T57" i="13" s="1"/>
  <c r="T58" i="13" s="1"/>
  <c r="T51" i="9"/>
  <c r="T54" i="9" s="1"/>
  <c r="T57" i="9" s="1"/>
  <c r="T58" i="9" s="1"/>
  <c r="T52" i="11"/>
  <c r="T52" i="15"/>
  <c r="T59" i="1"/>
  <c r="S59" i="1"/>
  <c r="G71" i="10"/>
  <c r="K71" i="10"/>
  <c r="S59" i="12"/>
  <c r="T59" i="12"/>
  <c r="I89" i="1"/>
  <c r="I66" i="1"/>
  <c r="I72" i="1" s="1"/>
  <c r="I75" i="1" s="1"/>
  <c r="K71" i="1"/>
  <c r="M89" i="1"/>
  <c r="G66" i="9"/>
  <c r="T59" i="10"/>
  <c r="S59" i="10"/>
  <c r="I89" i="11"/>
  <c r="E66" i="11"/>
  <c r="S59" i="11"/>
  <c r="T59" i="11"/>
  <c r="I89" i="12"/>
  <c r="I66" i="12"/>
  <c r="I72" i="12" s="1"/>
  <c r="I75" i="12" s="1"/>
  <c r="K71" i="12"/>
  <c r="M89" i="12"/>
  <c r="G66" i="13"/>
  <c r="G72" i="13" s="1"/>
  <c r="G75" i="13" s="1"/>
  <c r="M89" i="13"/>
  <c r="G66" i="14"/>
  <c r="S59" i="14"/>
  <c r="T59" i="14"/>
  <c r="M89" i="14"/>
  <c r="T59" i="15"/>
  <c r="S59" i="15"/>
  <c r="I89" i="16"/>
  <c r="I66" i="16"/>
  <c r="I72" i="16" s="1"/>
  <c r="I75" i="16" s="1"/>
  <c r="S59" i="16"/>
  <c r="T59" i="16"/>
  <c r="I89" i="17"/>
  <c r="T52" i="17"/>
  <c r="K71" i="17"/>
  <c r="M89" i="17"/>
  <c r="T51" i="10"/>
  <c r="T54" i="10" s="1"/>
  <c r="T57" i="10" s="1"/>
  <c r="T58" i="10" s="1"/>
  <c r="T52" i="14"/>
  <c r="T51" i="16"/>
  <c r="T54" i="16" s="1"/>
  <c r="T57" i="16" s="1"/>
  <c r="T58" i="16" s="1"/>
  <c r="G62" i="1"/>
  <c r="G72" i="1" s="1"/>
  <c r="G75" i="1" s="1"/>
  <c r="I62" i="1"/>
  <c r="K62" i="1"/>
  <c r="K72" i="1" s="1"/>
  <c r="K75" i="1" s="1"/>
  <c r="G62" i="9"/>
  <c r="G72" i="9" s="1"/>
  <c r="G75" i="9" s="1"/>
  <c r="I62" i="9"/>
  <c r="K62" i="9"/>
  <c r="K72" i="9" s="1"/>
  <c r="K75" i="9" s="1"/>
  <c r="G62" i="10"/>
  <c r="I62" i="10"/>
  <c r="K62" i="10"/>
  <c r="K72" i="10" s="1"/>
  <c r="K75" i="10" s="1"/>
  <c r="K62" i="12"/>
  <c r="K62" i="13"/>
  <c r="I62" i="13"/>
  <c r="I72" i="13" s="1"/>
  <c r="I75" i="13" s="1"/>
  <c r="G62" i="14"/>
  <c r="I62" i="14"/>
  <c r="K62" i="14"/>
  <c r="K72" i="14" s="1"/>
  <c r="K75" i="14" s="1"/>
  <c r="I62" i="15"/>
  <c r="G62" i="15"/>
  <c r="G72" i="15" s="1"/>
  <c r="G75" i="15" s="1"/>
  <c r="K62" i="15"/>
  <c r="G62" i="16"/>
  <c r="I62" i="16"/>
  <c r="K62" i="17"/>
  <c r="I62" i="17"/>
  <c r="E79" i="16"/>
  <c r="E62" i="16"/>
  <c r="E62" i="15"/>
  <c r="E62" i="14"/>
  <c r="E62" i="13"/>
  <c r="E62" i="12"/>
  <c r="E62" i="11"/>
  <c r="E72" i="11" s="1"/>
  <c r="E75" i="11" s="1"/>
  <c r="E62" i="10"/>
  <c r="E62" i="9"/>
  <c r="E62" i="17"/>
  <c r="T51" i="17"/>
  <c r="K72" i="17"/>
  <c r="K75" i="17" s="1"/>
  <c r="G72" i="17"/>
  <c r="G75" i="17" s="1"/>
  <c r="I72" i="17"/>
  <c r="I75" i="17" s="1"/>
  <c r="S54" i="17"/>
  <c r="S57" i="17" s="1"/>
  <c r="S58" i="17" s="1"/>
  <c r="E66" i="17"/>
  <c r="E72" i="17" s="1"/>
  <c r="E75" i="17" s="1"/>
  <c r="K72" i="16"/>
  <c r="K75" i="16" s="1"/>
  <c r="E66" i="16"/>
  <c r="G72" i="16"/>
  <c r="G75" i="16" s="1"/>
  <c r="K72" i="15"/>
  <c r="K75" i="15" s="1"/>
  <c r="I72" i="15"/>
  <c r="I75" i="15" s="1"/>
  <c r="I72" i="14"/>
  <c r="I75" i="14" s="1"/>
  <c r="E66" i="14"/>
  <c r="K72" i="13"/>
  <c r="K75" i="13" s="1"/>
  <c r="E66" i="13"/>
  <c r="E79" i="12"/>
  <c r="K72" i="12"/>
  <c r="K75" i="12" s="1"/>
  <c r="G72" i="12"/>
  <c r="G75" i="12" s="1"/>
  <c r="E66" i="12"/>
  <c r="E72" i="12" s="1"/>
  <c r="E75" i="12" s="1"/>
  <c r="K72" i="11"/>
  <c r="K75" i="11" s="1"/>
  <c r="G72" i="11"/>
  <c r="G75" i="11" s="1"/>
  <c r="I72" i="11"/>
  <c r="I75" i="11" s="1"/>
  <c r="E72" i="10"/>
  <c r="E75" i="10" s="1"/>
  <c r="G72" i="10"/>
  <c r="G75" i="10" s="1"/>
  <c r="I72" i="10"/>
  <c r="I75" i="10" s="1"/>
  <c r="I89" i="10"/>
  <c r="I72" i="9"/>
  <c r="I75" i="9" s="1"/>
  <c r="E66" i="9"/>
  <c r="E62" i="1"/>
  <c r="E66" i="1"/>
  <c r="G72" i="14" l="1"/>
  <c r="G75" i="14" s="1"/>
  <c r="E72" i="9"/>
  <c r="E75" i="9" s="1"/>
  <c r="E77" i="9" s="1"/>
  <c r="T54" i="14"/>
  <c r="T57" i="14" s="1"/>
  <c r="T58" i="14" s="1"/>
  <c r="K89" i="12"/>
  <c r="T58" i="12"/>
  <c r="T54" i="15"/>
  <c r="T57" i="15" s="1"/>
  <c r="T58" i="15" s="1"/>
  <c r="T54" i="11"/>
  <c r="T57" i="11" s="1"/>
  <c r="T58" i="11" s="1"/>
  <c r="E72" i="1"/>
  <c r="E75" i="1" s="1"/>
  <c r="E77" i="1" s="1"/>
  <c r="E72" i="14"/>
  <c r="E75" i="14" s="1"/>
  <c r="E77" i="14" s="1"/>
  <c r="K89" i="16"/>
  <c r="E79" i="11"/>
  <c r="K89" i="11" s="1"/>
  <c r="T54" i="17"/>
  <c r="T57" i="17" s="1"/>
  <c r="T58" i="17" s="1"/>
  <c r="E79" i="17"/>
  <c r="K89" i="17" s="1"/>
  <c r="E77" i="17"/>
  <c r="E72" i="16"/>
  <c r="E75" i="16" s="1"/>
  <c r="E77" i="16" s="1"/>
  <c r="E89" i="16" s="1"/>
  <c r="E77" i="15"/>
  <c r="E79" i="15"/>
  <c r="K89" i="15" s="1"/>
  <c r="E79" i="14"/>
  <c r="E79" i="13"/>
  <c r="K89" i="13" s="1"/>
  <c r="E72" i="13"/>
  <c r="E75" i="13" s="1"/>
  <c r="E77" i="13" s="1"/>
  <c r="E77" i="12"/>
  <c r="E89" i="12" s="1"/>
  <c r="E77" i="11"/>
  <c r="E89" i="11" s="1"/>
  <c r="E77" i="10"/>
  <c r="E79" i="10"/>
  <c r="K89" i="10" s="1"/>
  <c r="E79" i="9"/>
  <c r="K89" i="9" s="1"/>
  <c r="E79" i="1"/>
  <c r="E89" i="1" s="1"/>
  <c r="E89" i="13" l="1"/>
  <c r="E89" i="14"/>
  <c r="E89" i="17"/>
  <c r="E89" i="15"/>
  <c r="K89" i="14"/>
  <c r="E89" i="10"/>
  <c r="E89" i="9"/>
  <c r="K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57CBBA10-55F9-4E73-AF32-D6ABD48AC16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AC19B95B-FF62-448C-AD83-63A7D5D31FA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427FA4FC-ACEA-4FDB-876A-DCE3661A950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C7237350-1981-4C4D-B59B-4F6DA17A432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98DABAFA-E287-432E-8E6D-2DEEDAEC822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7D8D570C-7828-44ED-B04B-BD010DB4683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2EA90477-2369-4E0D-ABD7-BB093ABE740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4AC28A75-8F1F-44FD-9517-2529819A6C0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EEF77101-71ED-4609-9D1E-5F3505B1D42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47135439-8ECD-4E88-8DC8-3731690D5A1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469A7455-6501-41D7-901D-70E108DBA55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A179BBE0-E06E-4702-9735-59E0A2B84F9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998FDE8E-DAE4-404E-93EC-09FD2020256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DA463244-E78B-42DC-933A-8AEA4A8026F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F18A7390-E125-4823-ADCE-C13C7A456FE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1882E387-C72F-4CA4-9AE6-42637AD848F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B48EDA6B-3931-409D-B202-758FAA7BE58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B773D057-3E6F-4370-BB30-70ECA7F30EF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9A8872B8-B137-4112-8FD8-5ED67840403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977F43F3-1129-4E08-BD36-90D2AC18BAF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4DD5A378-D613-4AB5-8912-013A8D1078E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F25E5EDA-8BB0-442E-91E4-FB0F3D021BA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7A964F07-194C-4A53-8A7B-0CB367F333B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9CE4DCB1-26F1-4ED6-9BDA-0820A52C87C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DF70E553-F251-4E77-851A-4254DFB9005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0BE38230-CAB4-4446-B14A-1E4BABEC9FC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581D3B91-1FCE-4357-8E27-B162558234F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0E0E420C-53A8-432F-8703-40E559E7EE3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94D640BF-E0C8-46F2-8A10-ECBACD92A0D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CA41FC89-F665-48EB-B371-8239C9F21FA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9D87D28D-1346-4ACE-8783-2F01ACBBA97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66365C6F-66E0-4D66-8315-88DF8F84898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0704D1F0-EB2E-43CC-802A-239863132B7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CE76C5FE-706F-413A-A980-5FFBF530C8F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1845A1C1-5AED-4C94-8310-565D2CDB888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C84BFCB2-23CD-4078-9C24-774D57B6FA2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983C417E-BBBC-4C71-9A58-59B73B3D0C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51DED4D2-CB73-4698-9B8A-6420BEEFC1A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F1C50C38-8EA0-4DAC-B092-1B86D00F9D2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2D2A6FFD-1294-4247-9982-22BA66475AF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8404B420-2109-4C1F-AC3A-2A5C57B0DEB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7BF5BD28-A618-48B5-A6EA-C07FE5D9850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41A4B8F6-3ED8-4F7A-BDE6-15CC72FF250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61E94B7B-425E-493D-8992-D065113A57D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D05CDA07-FDF8-4D19-BC03-CB16C92DB17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F401C3E6-5C50-4796-A591-49BB8534408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A4007590-49CA-4C39-A972-B5768928CDE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3BB386F2-787B-4791-8618-252531BD4F5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CC438D87-4D03-4A82-99C5-BDC5815DAC4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ED937058-5FEA-4749-B07F-AC7C456B84E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2F774918-7378-44DA-9182-DEA0DA2180C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E0F73354-298D-4779-89A3-C7BF1B22F85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AE318B56-F618-4A81-AE98-B981883E8CA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58827002-9A7C-4015-B90D-58DDFA7F1B1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654F4A8A-D476-49A4-AD14-1C95DC661E3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BB6FED80-2019-47AA-9952-409DF519A69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EE25501E-AB68-4C33-81BB-B20E9C72F15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F2A024D1-9221-4B9A-9891-2FC89F2C94C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85A5458A-9025-4B3E-B3AA-275394D4F70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72CCE841-3D6C-4E0F-B491-F8B5529D6AB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1084AA2B-72ED-4682-8402-84625B9D96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8FC04F42-9B08-4C7F-9CAE-EF9C0498607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4AE03540-8BC8-4CE9-B07D-8DA4BEC43F8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41596EAC-F267-4F58-98B5-714AC033F8B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470C5B69-2670-4BE5-A4B2-684B06FF7B2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57EFB55E-9167-46D2-9041-8FEE23DA24E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814427B8-8587-451B-B606-9D17FE7CA54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8B481920-8A82-4286-9AF5-DA31E228005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2A47B798-2586-4A7F-A69F-0D9042A92E0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3B2DA820-CA92-4CA6-8B54-FF4E0A7D9C4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7D806D45-3206-46F3-855B-1149086EFA3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E61BC58C-2DED-4583-BED2-CB8EE0B3381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74D55FB5-3F7E-43BA-9C3D-0FFCB56F419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6968B48A-AFCB-403A-BF03-405E42A6009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A2F6A4D5-2CC0-4641-9980-D41439EB06A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85BBC053-CB87-4562-BD48-1A92FBC3625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47410E16-EB12-4201-9BB3-11013D5D6D4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4762D718-1991-4905-9331-CA84456081E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E2B61D2E-2799-4109-8EC7-F07A2AD5D4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06CDCA25-AA1A-44F1-A2E3-A90A2A753F1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FE876073-25B8-4A6F-99A7-E545C3AD995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2D46D3E2-81A4-4A39-9A45-7E975F59764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7BE8540A-7A63-4D7C-9511-0C3B35D4FEF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6A03C93E-A90B-4EF3-AE09-B23A7114D47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C9611D72-49F4-4C21-AFD2-16CD50148ED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A19F2C2A-352E-4E76-9753-BEF58E5FF0D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B940E505-EE61-401E-990B-1F4A1C2B6CC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F701A92D-5EF5-4A1E-AEE5-C0D5A54B580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F6D32BE9-471B-4C7A-A3F6-B2BEE65DBED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1517EB8C-1DB0-4264-A773-B0677A00D2E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72C7AB91-6005-41FA-9479-E0AA0536DCB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1E5B9EAF-8107-448F-B072-1C177AADDDD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A079F163-1081-463D-8CB2-08475C72D56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7A79B954-AE04-48EE-8715-27B7B6FE2E0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54B2977F-3F8B-47CB-931E-C01683DC9DC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7CF37055-C350-4291-BB46-6405BA990B7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72372B7E-0E77-4AC2-9DB8-9AB53CA04AB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4FFCE1B2-A230-4F01-B6AA-0E4317F54E4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03879888-BFF7-4C1D-ADA9-13594516CE2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E39767AD-5F3F-4ECA-80DB-13F5E791390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125AC4DD-7C38-438A-B46D-2E62FEDFBF3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48820011-4CA5-4E18-8A0C-9C7B0FF19E2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F54C3CEA-B1ED-4FED-A8FE-32459B5DA98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F2D14570-2E47-4969-B2DE-9424D6431D9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29694607-A1C1-4443-A8BC-FF7722AB39D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0D7CEF9E-F44A-4A0C-8AD0-76C696CDB58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E7AA2513-DD92-47E9-8A0A-9B8EA494141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A087DC08-E76B-4924-BB3E-502607F5D03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2FFEBD06-22C0-490F-923B-D0AC27EE637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119A9B68-DE9D-4596-A1A1-68D989918A2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4050B20A-6632-4C51-ADE8-8717699F0CD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816A3961-4C6B-449D-80E6-FEADAA276BC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0B8D04C2-4CC1-44F7-9CB3-0D61D41D67C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2DBCA729-F924-4BA7-AC93-BDC2590DF44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9104E095-7142-4F04-9F2E-F6A6EC68577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260EE025-F77A-4AC8-ADA8-002EE6E382D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1E7CA40E-5E85-4673-8AB3-16CAAD58B71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767F028B-9EA4-4253-BB45-74280A5507F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2DAF5190-1C40-4F31-98F2-5E5765542CB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737F7B1C-81DF-49B4-B4D6-8F40277A7D2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C195B7DD-581B-4D2B-8FE7-C842C9635B3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729AB893-5A8D-4A14-8003-4EAA2241D2F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AB801426-5520-4C73-A87F-7430F8B760D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1E01D597-3CEB-4824-93D7-DBCF54D04F8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8D1888C8-39B5-4155-B177-FD9ECA2382F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AF13F9D7-C094-42A9-B931-F81A002B2E9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6FF780FF-5789-4F7C-9F20-9A7C10FB149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D3F760A9-7B3E-4C92-ACBC-05638733395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A7F54407-B808-4E01-A853-4AE76E67BB7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242B63FC-1332-4734-A92C-52F57F8270A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B23DF12D-40C5-49F4-A890-C635D360A01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72616DB4-642D-4A12-9AFA-CAFD1CE7855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29663B5B-B2C0-4F6D-A69E-6D2C7E59C00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A27A8542-C097-4EC7-B623-646C6B7E2DD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7D8857F3-2C6B-4F1C-8876-093701A0C01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DBC4FC2E-D1F1-440A-AE7D-9D68C023714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D20DBDE5-3F96-4302-98BB-4A68D97AFD9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708210D8-B04F-4489-AFFF-C6CB47BBC7B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AA7FA717-7B19-44B4-AFEA-F9D691FEA60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5C14AD5F-C783-403F-8FB1-28A366949C0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D99C6EF3-7C5D-4F28-AEEA-DDAE8ADD664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31C593E7-96D7-4EC2-BCA3-F22612E40D3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6DB27BCA-CEE7-4454-BC6B-D614A7A66B4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719C7F16-B785-4AF7-8482-E9274564DA5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FF2A03EF-5AA0-42BC-9C4E-2EF8AD7F75B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48766C9F-4E88-45DB-B97B-CCE1C6EE58C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5027A424-A5FC-4AE0-9ACD-27FCCDE7FFE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D9FC7A90-DFFE-41DD-88E3-B0B0DB72F4D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C07A18B5-80FE-4962-81BD-A68688B8522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134DFC47-86E0-42E3-8334-F1CE05A9C26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7B705B5E-9686-4FC2-81CF-9A27D154724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E34EE52E-C7A8-44C4-882E-F6E39279B4D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7714DFF2-B1BC-4D5B-A2CC-559127E6B31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CE1C35D9-A16A-49F6-8501-9E9BFCFB7D5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15901859-F298-4CEA-810F-6BA33184F39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F95F1699-2CF4-4263-908D-1A215D76F71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B3304ED0-3798-4222-9622-149C702C641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5FA07D11-63DD-4099-8611-29C864F054E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A3D3E1CB-4429-40CB-B42C-D10CEDC8AB9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EF799F12-44AE-4DBD-A667-D96CA1EA6A4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96961B43-6E94-4FB3-A796-62B0AC327FE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C33FABA5-64A0-44AE-BC09-9AB94FF8FA5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CB6461AA-4968-4660-B4CF-BE5329CC0E8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10F214A2-DA8A-469D-89FC-AA1191F75EF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C71E8A13-BCD1-4A25-8E1C-0D8C6C143F2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B0E3AB08-70DB-4D10-84BD-B80BDB03059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85F989AD-2612-468D-8A5E-23AD99BAFB8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53881496-D125-4EAB-A357-7BCC4B91531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24198DB4-B761-48F5-9447-776449F3417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B51EEB63-3495-4F33-9CD8-B5CD7E48580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C4679333-7D58-4013-B445-66E0039C26B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13585490-1B82-4067-B76A-494AF9DCFB1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CA07C154-5D42-496B-B354-B83FAEEE003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72E514BB-5DD7-4851-BBEC-AF1E1A47DF9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46264FC1-E8B5-44CE-A5D2-A0D0F293C34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B731EB72-B104-4464-B112-7AC2D77A2AE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13B9AE54-1C85-4F7C-8A14-FF2324A4A56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37C01841-9DA1-49BC-951D-2C2743F9594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306F9F1D-63BF-4360-8B43-3FE3016EDBF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A7D5F0F6-40E8-4AA0-8090-A814BE52461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40108EB1-BA14-4760-B994-4602E5541B2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7B4F2E45-97F7-45D4-BE0E-280580B77A7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DD960390-771F-4778-A960-E567EE795A0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7F96863D-F4BA-41B6-AB2E-B1A3FC793B8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00B7C922-FF8E-40F5-B6B3-4406BEFE3FF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F743E9F2-6928-4688-A406-C08561EB053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0244F895-9B58-48CF-9561-2D312FDB6DF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BBB4A189-2985-424E-906A-CEA67AB7D8D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BB439088-FDEB-41DC-A2AC-179F0F396D9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E42A9E8F-4C91-4E86-A8FE-15782DB7584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AE35EBB5-D953-4487-B008-AF0604457B5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490A1DA8-BF58-4095-9BD1-83576506E2B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AC0CA1B1-8592-4543-8899-13DA3A86A6E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106E816D-0C35-45B4-9119-E81B77275A4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BE138E87-E19F-4B44-B883-99E7F0356CC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860A6BF1-04F0-46FE-A31F-FF403C11C7E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633D12C2-DFDB-4A14-861E-43C068FD2C1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C883D236-B550-4A0B-A4D2-58500F34492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EB83E233-2338-491C-85B4-C1E45E6D09E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A8D03635-2CCB-49CD-B67E-DF6FE26E8AA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896234DE-E954-4A38-A4AD-154B0496FA1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FB3CB4A3-5AF8-4B71-8873-96C8CEA2384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E682BE3D-FB56-450B-851F-6B5B8A607C7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859AD9C6-7EA8-43B3-92EB-C931B162A64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70BD2170-8693-4517-AA28-A34136CFA81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D011EE09-B70F-4808-BFB8-EFD5B80787D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F78810BF-4052-4B22-831C-A3E32484541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787B4C22-1679-4B6B-AADE-54833BD066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D69A51F7-293A-4257-A60F-DDB9C8E3355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F5E5CF94-C3AB-4948-8931-83A27710D65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25295ADE-D74E-49C1-AC4F-2D5D2A3A839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66B3C2A2-E789-42D8-9A7D-7A9FB4FDAC2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0EB7784F-E2A0-49FB-8D4D-DB31EEF5CB2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6828DA80-7AD8-4995-8CDB-7115CE9D1FD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91396F54-25A6-4DED-95BC-CD6E51DECBB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1586A23B-2040-4355-96FA-8BDA9B52957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82B04D2F-C9CB-4F43-8AAF-795CD4FE841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BB72A23F-A6AF-4451-8409-ADBE8EBC138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9635276D-C34B-42CA-8BE6-A45154B5C40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93D0CD7D-CD68-45E9-BE6A-EF6764A48DB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CF0A6B18-E325-4B5D-AD94-0E814333C4B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ED8B557E-1787-43D5-82E4-E5CCEB2216A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28972F7B-3365-42F1-AA15-D4C1C3B35D2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A3F66D94-60B2-49BA-89C2-4C319CB9893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24C23E5F-5F2B-47C0-9DA0-AC9FF87CBDC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E27AB805-918A-4286-9294-58B5309E4CB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CB99EAE1-4057-4D02-90DE-D5364E34836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0BD7D9BA-EC65-4CCB-AA0A-CEEC424EF8F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E01DCBB7-EECB-499F-8E39-68505A659F9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944D7C72-6BBD-4B31-9F9F-745D89F7A97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029D5D51-4C72-4036-AB64-3DB01FE80F4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005D223C-8F98-49CA-8ED1-04F266B9697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FE224650-EEB5-4EF0-9BBC-7977566846B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26C0818B-A954-450A-8F96-9EFFE362C26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6BC5F511-8CC9-43A2-B55D-CCFC3540F4B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554F21F1-7E7A-43EB-8797-040EDC6132D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DE5CE2F7-F305-44C0-B4BF-BE58AB1CCC5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C6C02259-483F-4E67-8208-C8F9A989988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EDF256BE-86C8-47A7-B3A1-47B60373F6B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1C8CC043-8147-4248-A9BF-DA6696814A9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93BE5E18-6AC0-444D-8455-66436A7E964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B8CB7644-EEBB-432B-906F-5EF61AED184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28A46A77-FD60-4B5E-8B84-A89EE7DB872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F702D83E-5C8A-4374-990E-1AD8F607610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F0B3AAC8-5CB3-4B3D-8A09-E427F70B42D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EF76CAA1-CB62-40DA-8FB0-EC24713725B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FA873E14-F5C9-4494-92AC-9EF7D8B900A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43B91DCE-5E40-42F4-B869-5289CB08784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BD3F7A69-B32C-48CF-A0A2-ABF7397ABE7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0568E3D9-A233-42E3-8178-D6FE466586D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61F94006-F72A-480E-A1F3-F8E181E6485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72CD4D49-F32C-49EE-B236-7BB08203359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E63C4A25-541E-4467-BF39-647BC28E852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E149FE8F-5F92-43AC-9914-AB5C9DD5D6E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98BB70BE-C29B-4653-9B87-CA8E21943F9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0ECDEBB0-E2FB-4810-8BED-0EA7DDB900A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CD62B764-3675-4C2B-99DE-A9B1B343A03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2B79D2A3-37FC-483E-A35C-88609084DE6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F90A7892-B244-4F53-B49B-55262831627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8E53361B-E8E8-4C79-B322-784E08FAA58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B91122B1-71B2-4C8B-9527-BDD61C02302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0C0FD988-ABEB-47EF-BE60-E9AE63A54D9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5C0E80B7-0F44-4B4E-8B73-D94163AFF62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9C24B00B-B662-4F87-BFF1-0901FFBF4AA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03D348A0-26C8-4162-BBC2-DABC7D29E8F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DD38E77B-6D2D-4BF4-AB3D-0C53FC79650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D6BB9B61-5771-48A3-8555-DB00791567D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BD4B1B58-037E-405C-A2F7-7AEA9B17102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1A268320-F5AE-4777-A778-F488D3B9425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AC30B0F1-E486-4633-8F48-A669C06085A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sharedStrings.xml><?xml version="1.0" encoding="utf-8"?>
<sst xmlns="http://schemas.openxmlformats.org/spreadsheetml/2006/main" count="1880" uniqueCount="83">
  <si>
    <t>Anlage Personalkostenkalkulation</t>
  </si>
  <si>
    <t>1. Angaben zur Person</t>
  </si>
  <si>
    <t>Name:</t>
  </si>
  <si>
    <t>Vorname:</t>
  </si>
  <si>
    <t>Tätigkeit:</t>
  </si>
  <si>
    <t>Beruf/Qualifikation:</t>
  </si>
  <si>
    <t xml:space="preserve"> Zellen rechnen selbst.</t>
  </si>
  <si>
    <t>2. Vergütung</t>
  </si>
  <si>
    <t>2.1. Vergütung nach TVöD</t>
  </si>
  <si>
    <t>Vergütungsgruppe</t>
  </si>
  <si>
    <t>2.2. Vergütung nach anderem Tarif</t>
  </si>
  <si>
    <t>Die gesamte ausgeübte Tätigkeit ist bewertet nach Vergütungsgruppe</t>
  </si>
  <si>
    <t>Bezeichnung des Tarifes</t>
  </si>
  <si>
    <t>3. Beschäftigungs- und Arbeitszeit</t>
  </si>
  <si>
    <t>3.1. Dauer der Beschäftigung</t>
  </si>
  <si>
    <t xml:space="preserve">o. g. Person ist seit </t>
  </si>
  <si>
    <t>im genannten Projekt tätig</t>
  </si>
  <si>
    <t>Krankenkasse:</t>
  </si>
  <si>
    <t>o. g. Person soll ab</t>
  </si>
  <si>
    <t>im genannten Projekt beschäftigt werden</t>
  </si>
  <si>
    <t>4. Personalkostenberechnung</t>
  </si>
  <si>
    <t>Personalkosten</t>
  </si>
  <si>
    <t>ab</t>
  </si>
  <si>
    <t>Prozentsatz</t>
  </si>
  <si>
    <t>Stufe</t>
  </si>
  <si>
    <t>Grundvergütung</t>
  </si>
  <si>
    <t>EUR</t>
  </si>
  <si>
    <t>Kinderzuschläge (Nachweis erforderlich)</t>
  </si>
  <si>
    <t>KV+PV</t>
  </si>
  <si>
    <t>RV+AV</t>
  </si>
  <si>
    <t>Weitere (bitte überschreiben)</t>
  </si>
  <si>
    <t>Jahresvergütung:</t>
  </si>
  <si>
    <t>Summe</t>
  </si>
  <si>
    <t>Jahressonderzahlung:</t>
  </si>
  <si>
    <t>SV-pflichtiges Brutto</t>
  </si>
  <si>
    <t>Gesamt:</t>
  </si>
  <si>
    <t>Arbeitgeberanteile SV</t>
  </si>
  <si>
    <t>Grenze jährlich:</t>
  </si>
  <si>
    <t>Pflegeversicherung</t>
  </si>
  <si>
    <t>Diff zu mehr</t>
  </si>
  <si>
    <t>Rentenversicherung</t>
  </si>
  <si>
    <t>rest</t>
  </si>
  <si>
    <t>Arbeitslosenversicherung</t>
  </si>
  <si>
    <t>red%</t>
  </si>
  <si>
    <t>Krankenversicherung</t>
  </si>
  <si>
    <t>Grenze monatlich:</t>
  </si>
  <si>
    <t>Zusatzbeitrag Krankenversicherung</t>
  </si>
  <si>
    <t>Arbeitgeberanteil Altersvorsorge</t>
  </si>
  <si>
    <t>ZVK/EZVK</t>
  </si>
  <si>
    <t>Arbeitgeberanteile Umlagen/Beiträge</t>
  </si>
  <si>
    <t>U1</t>
  </si>
  <si>
    <t>U2</t>
  </si>
  <si>
    <t>Insolvenzumlage</t>
  </si>
  <si>
    <t>monatlicher Grundaufwand</t>
  </si>
  <si>
    <t>Jahresbruttovergüt. in Monaten</t>
  </si>
  <si>
    <t>Anzahl der Monate</t>
  </si>
  <si>
    <t>ergibt</t>
  </si>
  <si>
    <t>Summe gesamt</t>
  </si>
  <si>
    <t>%</t>
  </si>
  <si>
    <t>Jahressonderzahlung Brutto</t>
  </si>
  <si>
    <t>Jahressonderzahlung - AG-Anteil SV</t>
  </si>
  <si>
    <t>Jahressonderzahlung - AG-Anteil Altersvors.</t>
  </si>
  <si>
    <t>Jahressonderzahlung - AG-Anteil Uml./Beitr.</t>
  </si>
  <si>
    <t>Berufsgenossenschaft</t>
  </si>
  <si>
    <t>Gefahrklasse:</t>
  </si>
  <si>
    <t>Beitragsfuß:</t>
  </si>
  <si>
    <t>Berufsgenossenschaft - Ausgleichsumlage</t>
  </si>
  <si>
    <t>Gesamtbetrag</t>
  </si>
  <si>
    <t>davon:</t>
  </si>
  <si>
    <t>PK</t>
  </si>
  <si>
    <t>PNK</t>
  </si>
  <si>
    <t>BGW</t>
  </si>
  <si>
    <t>3.2. Regelmäßige Arbeitszeit eines vollzeitbeschäftigten Mitarbeitenden</t>
  </si>
  <si>
    <t>Stunden pro Woche tätig</t>
  </si>
  <si>
    <t>Beschäftigungsumfang</t>
  </si>
  <si>
    <t>Stunden pro Woche</t>
  </si>
  <si>
    <t>im Jahresdurchschnitt</t>
  </si>
  <si>
    <t>entspr.</t>
  </si>
  <si>
    <t>Gelb unterlegte Zellen - soweit zutreffend - bitte ausfüllen/überschreiben.</t>
  </si>
  <si>
    <r>
      <t xml:space="preserve">o. g. Person ist </t>
    </r>
    <r>
      <rPr>
        <b/>
        <sz val="8"/>
        <rFont val="Arial"/>
        <family val="2"/>
      </rPr>
      <t>insgesamt beschäftigt</t>
    </r>
  </si>
  <si>
    <r>
      <t xml:space="preserve">o. g. Person ist </t>
    </r>
    <r>
      <rPr>
        <b/>
        <sz val="8"/>
        <rFont val="Arial"/>
        <family val="2"/>
      </rPr>
      <t xml:space="preserve">im geförderten Projekt </t>
    </r>
  </si>
  <si>
    <t>monatliche Bruttovergütung für Beschäftugungsanteil im geförderten Projekt</t>
  </si>
  <si>
    <t>Vermögenswirksame Leistungen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</si>
</sst>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VzÄ&quot;"/>
    <numFmt numFmtId="165" formatCode="0.000%"/>
    <numFmt numFmtId="166" formatCode="0.0000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1" fillId="0" borderId="1" xfId="1" applyBorder="1" applyProtection="1"/>
    <xf numFmtId="0" fontId="2" fillId="0" borderId="2" xfId="1" applyFont="1" applyBorder="1" applyProtection="1"/>
    <xf numFmtId="0" fontId="1" fillId="0" borderId="2" xfId="1" applyBorder="1" applyProtection="1"/>
    <xf numFmtId="0" fontId="1" fillId="0" borderId="3" xfId="1" applyBorder="1" applyProtection="1"/>
    <xf numFmtId="0" fontId="1" fillId="0" borderId="0" xfId="1" applyProtection="1"/>
    <xf numFmtId="4" fontId="1" fillId="0" borderId="0" xfId="1" applyNumberFormat="1" applyProtection="1"/>
    <xf numFmtId="0" fontId="1" fillId="0" borderId="4" xfId="1" applyBorder="1" applyProtection="1"/>
    <xf numFmtId="0" fontId="2" fillId="0" borderId="5" xfId="1" applyFont="1" applyBorder="1" applyProtection="1"/>
    <xf numFmtId="0" fontId="1" fillId="0" borderId="5" xfId="1" applyBorder="1" applyProtection="1"/>
    <xf numFmtId="0" fontId="1" fillId="0" borderId="6" xfId="1" applyBorder="1" applyProtection="1"/>
    <xf numFmtId="0" fontId="3" fillId="0" borderId="0" xfId="1" applyFont="1" applyBorder="1" applyAlignment="1" applyProtection="1">
      <alignment horizontal="right"/>
    </xf>
    <xf numFmtId="0" fontId="3" fillId="0" borderId="11" xfId="1" applyFont="1" applyBorder="1" applyProtection="1"/>
    <xf numFmtId="0" fontId="3" fillId="0" borderId="0" xfId="1" applyFont="1" applyProtection="1"/>
    <xf numFmtId="0" fontId="3" fillId="2" borderId="0" xfId="1" applyFont="1" applyFill="1" applyProtection="1"/>
    <xf numFmtId="4" fontId="3" fillId="2" borderId="0" xfId="1" applyNumberFormat="1" applyFont="1" applyFill="1" applyProtection="1"/>
    <xf numFmtId="0" fontId="3" fillId="0" borderId="0" xfId="1" applyFont="1" applyBorder="1" applyProtection="1"/>
    <xf numFmtId="14" fontId="3" fillId="0" borderId="0" xfId="1" applyNumberFormat="1" applyFont="1" applyBorder="1" applyAlignment="1" applyProtection="1">
      <alignment horizontal="center"/>
    </xf>
    <xf numFmtId="4" fontId="3" fillId="0" borderId="0" xfId="1" applyNumberFormat="1" applyFont="1" applyProtection="1"/>
    <xf numFmtId="0" fontId="3" fillId="3" borderId="0" xfId="1" applyFont="1" applyFill="1" applyProtection="1"/>
    <xf numFmtId="0" fontId="3" fillId="0" borderId="12" xfId="1" applyFont="1" applyBorder="1" applyProtection="1"/>
    <xf numFmtId="0" fontId="3" fillId="0" borderId="13" xfId="1" applyFont="1" applyBorder="1" applyProtection="1"/>
    <xf numFmtId="0" fontId="3" fillId="0" borderId="14" xfId="1" applyFont="1" applyBorder="1" applyProtection="1"/>
    <xf numFmtId="0" fontId="1" fillId="0" borderId="0" xfId="1" applyAlignment="1" applyProtection="1">
      <alignment horizontal="center"/>
    </xf>
    <xf numFmtId="0" fontId="4" fillId="0" borderId="2" xfId="1" applyFont="1" applyBorder="1" applyProtection="1"/>
    <xf numFmtId="0" fontId="1" fillId="0" borderId="2" xfId="1" applyBorder="1" applyAlignment="1" applyProtection="1">
      <alignment horizontal="center"/>
    </xf>
    <xf numFmtId="0" fontId="1" fillId="0" borderId="0" xfId="1" applyBorder="1" applyProtection="1"/>
    <xf numFmtId="0" fontId="3" fillId="4" borderId="0" xfId="1" applyFont="1" applyFill="1" applyProtection="1"/>
    <xf numFmtId="0" fontId="1" fillId="4" borderId="0" xfId="1" applyFill="1" applyBorder="1" applyProtection="1"/>
    <xf numFmtId="4" fontId="1" fillId="4" borderId="0" xfId="1" applyNumberFormat="1" applyFill="1" applyBorder="1" applyProtection="1"/>
    <xf numFmtId="0" fontId="4" fillId="0" borderId="5" xfId="1" applyFont="1" applyBorder="1" applyProtection="1"/>
    <xf numFmtId="0" fontId="1" fillId="0" borderId="5" xfId="1" applyBorder="1" applyAlignment="1" applyProtection="1">
      <alignment horizontal="center"/>
    </xf>
    <xf numFmtId="0" fontId="5" fillId="0" borderId="5" xfId="1" applyFont="1" applyFill="1" applyBorder="1" applyProtection="1"/>
    <xf numFmtId="0" fontId="1" fillId="0" borderId="5" xfId="1" applyFill="1" applyBorder="1" applyProtection="1"/>
    <xf numFmtId="0" fontId="5" fillId="0" borderId="7" xfId="1" applyFont="1" applyBorder="1" applyProtection="1"/>
    <xf numFmtId="0" fontId="5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5" fillId="0" borderId="11" xfId="1" applyFont="1" applyBorder="1" applyProtection="1"/>
    <xf numFmtId="0" fontId="5" fillId="0" borderId="0" xfId="1" applyFont="1" applyProtection="1"/>
    <xf numFmtId="4" fontId="5" fillId="0" borderId="0" xfId="1" applyNumberFormat="1" applyFont="1" applyProtection="1"/>
    <xf numFmtId="0" fontId="1" fillId="0" borderId="16" xfId="1" applyBorder="1" applyProtection="1"/>
    <xf numFmtId="0" fontId="1" fillId="0" borderId="17" xfId="1" applyBorder="1" applyProtection="1"/>
    <xf numFmtId="0" fontId="1" fillId="0" borderId="17" xfId="1" applyBorder="1" applyAlignment="1" applyProtection="1">
      <alignment horizontal="center"/>
    </xf>
    <xf numFmtId="0" fontId="1" fillId="0" borderId="18" xfId="1" applyBorder="1" applyProtection="1"/>
    <xf numFmtId="0" fontId="1" fillId="0" borderId="7" xfId="1" applyBorder="1" applyProtection="1"/>
    <xf numFmtId="0" fontId="1" fillId="0" borderId="0" xfId="1" applyBorder="1" applyAlignment="1" applyProtection="1">
      <alignment horizontal="center"/>
    </xf>
    <xf numFmtId="0" fontId="1" fillId="0" borderId="11" xfId="1" applyBorder="1" applyProtection="1"/>
    <xf numFmtId="0" fontId="2" fillId="0" borderId="0" xfId="1" applyFont="1" applyBorder="1" applyProtection="1"/>
    <xf numFmtId="0" fontId="5" fillId="0" borderId="0" xfId="1" applyFont="1" applyBorder="1" applyAlignment="1" applyProtection="1">
      <alignment horizontal="center"/>
    </xf>
    <xf numFmtId="0" fontId="3" fillId="0" borderId="4" xfId="1" applyFont="1" applyBorder="1" applyProtection="1"/>
    <xf numFmtId="0" fontId="3" fillId="0" borderId="5" xfId="1" applyFont="1" applyBorder="1" applyProtection="1"/>
    <xf numFmtId="0" fontId="3" fillId="0" borderId="5" xfId="1" applyFont="1" applyBorder="1" applyAlignment="1" applyProtection="1">
      <alignment horizontal="center"/>
    </xf>
    <xf numFmtId="0" fontId="3" fillId="0" borderId="6" xfId="1" applyFont="1" applyBorder="1" applyProtection="1"/>
    <xf numFmtId="0" fontId="3" fillId="0" borderId="7" xfId="1" applyFont="1" applyBorder="1" applyProtection="1"/>
    <xf numFmtId="0" fontId="4" fillId="0" borderId="0" xfId="1" applyFont="1" applyBorder="1" applyProtection="1"/>
    <xf numFmtId="0" fontId="3" fillId="0" borderId="0" xfId="1" applyFont="1" applyBorder="1" applyAlignment="1" applyProtection="1">
      <alignment horizontal="center"/>
    </xf>
    <xf numFmtId="0" fontId="5" fillId="2" borderId="15" xfId="1" applyFont="1" applyFill="1" applyBorder="1" applyAlignment="1" applyProtection="1">
      <alignment horizontal="center" vertical="center"/>
      <protection locked="0"/>
    </xf>
    <xf numFmtId="14" fontId="5" fillId="2" borderId="15" xfId="1" applyNumberFormat="1" applyFont="1" applyFill="1" applyBorder="1" applyAlignment="1" applyProtection="1">
      <alignment horizontal="center"/>
      <protection locked="0"/>
    </xf>
    <xf numFmtId="0" fontId="6" fillId="0" borderId="0" xfId="1" applyFont="1" applyBorder="1" applyAlignment="1" applyProtection="1">
      <alignment horizontal="right"/>
    </xf>
    <xf numFmtId="1" fontId="5" fillId="2" borderId="15" xfId="1" applyNumberFormat="1" applyFont="1" applyFill="1" applyBorder="1" applyAlignment="1" applyProtection="1">
      <alignment horizontal="center"/>
      <protection locked="0"/>
    </xf>
    <xf numFmtId="4" fontId="1" fillId="0" borderId="0" xfId="1" applyNumberFormat="1" applyBorder="1" applyProtection="1"/>
    <xf numFmtId="14" fontId="1" fillId="2" borderId="15" xfId="1" applyNumberFormat="1" applyFill="1" applyBorder="1" applyAlignment="1" applyProtection="1">
      <alignment horizontal="center"/>
      <protection locked="0"/>
    </xf>
    <xf numFmtId="14" fontId="1" fillId="0" borderId="0" xfId="1" applyNumberFormat="1" applyBorder="1" applyAlignment="1" applyProtection="1">
      <alignment horizontal="center"/>
    </xf>
    <xf numFmtId="0" fontId="5" fillId="2" borderId="15" xfId="1" applyFont="1" applyFill="1" applyBorder="1" applyAlignment="1" applyProtection="1">
      <alignment horizontal="center"/>
      <protection locked="0"/>
    </xf>
    <xf numFmtId="0" fontId="5" fillId="0" borderId="16" xfId="1" applyFont="1" applyBorder="1" applyProtection="1"/>
    <xf numFmtId="0" fontId="5" fillId="0" borderId="17" xfId="1" applyFont="1" applyBorder="1" applyProtection="1"/>
    <xf numFmtId="0" fontId="5" fillId="0" borderId="9" xfId="1" applyFont="1" applyBorder="1" applyProtection="1"/>
    <xf numFmtId="0" fontId="5" fillId="0" borderId="17" xfId="1" applyFont="1" applyBorder="1" applyAlignment="1" applyProtection="1">
      <alignment horizontal="center"/>
    </xf>
    <xf numFmtId="0" fontId="0" fillId="0" borderId="0" xfId="0" applyBorder="1"/>
    <xf numFmtId="0" fontId="0" fillId="0" borderId="11" xfId="0" applyBorder="1"/>
    <xf numFmtId="0" fontId="4" fillId="0" borderId="0" xfId="1" applyFont="1" applyBorder="1" applyAlignment="1" applyProtection="1">
      <alignment horizontal="center"/>
    </xf>
    <xf numFmtId="4" fontId="5" fillId="2" borderId="15" xfId="1" applyNumberFormat="1" applyFont="1" applyFill="1" applyBorder="1" applyProtection="1">
      <protection locked="0"/>
    </xf>
    <xf numFmtId="0" fontId="5" fillId="0" borderId="8" xfId="1" applyFont="1" applyBorder="1" applyAlignment="1" applyProtection="1">
      <alignment horizontal="center"/>
    </xf>
    <xf numFmtId="0" fontId="5" fillId="0" borderId="9" xfId="1" applyFont="1" applyBorder="1" applyAlignment="1" applyProtection="1">
      <alignment horizontal="center"/>
    </xf>
    <xf numFmtId="0" fontId="6" fillId="0" borderId="7" xfId="1" applyFont="1" applyBorder="1" applyProtection="1"/>
    <xf numFmtId="0" fontId="6" fillId="0" borderId="0" xfId="1" applyFont="1" applyBorder="1" applyProtection="1"/>
    <xf numFmtId="4" fontId="6" fillId="3" borderId="15" xfId="1" applyNumberFormat="1" applyFont="1" applyFill="1" applyBorder="1" applyProtection="1"/>
    <xf numFmtId="0" fontId="6" fillId="0" borderId="8" xfId="1" applyFont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6" fillId="0" borderId="15" xfId="1" applyFont="1" applyBorder="1" applyAlignment="1" applyProtection="1">
      <alignment horizontal="center"/>
    </xf>
    <xf numFmtId="4" fontId="6" fillId="2" borderId="19" xfId="1" applyNumberFormat="1" applyFont="1" applyFill="1" applyBorder="1" applyProtection="1">
      <protection locked="0"/>
    </xf>
    <xf numFmtId="4" fontId="6" fillId="2" borderId="20" xfId="1" applyNumberFormat="1" applyFont="1" applyFill="1" applyBorder="1" applyProtection="1">
      <protection locked="0"/>
    </xf>
    <xf numFmtId="4" fontId="5" fillId="6" borderId="19" xfId="1" applyNumberFormat="1" applyFont="1" applyFill="1" applyBorder="1" applyProtection="1"/>
    <xf numFmtId="0" fontId="5" fillId="6" borderId="0" xfId="1" applyFont="1" applyFill="1" applyBorder="1" applyAlignment="1" applyProtection="1">
      <alignment horizontal="center"/>
    </xf>
    <xf numFmtId="4" fontId="5" fillId="6" borderId="20" xfId="1" applyNumberFormat="1" applyFont="1" applyFill="1" applyBorder="1" applyProtection="1"/>
    <xf numFmtId="0" fontId="5" fillId="6" borderId="0" xfId="1" applyFont="1" applyFill="1" applyBorder="1" applyProtection="1"/>
    <xf numFmtId="4" fontId="3" fillId="6" borderId="20" xfId="1" applyNumberFormat="1" applyFont="1" applyFill="1" applyBorder="1" applyProtection="1"/>
    <xf numFmtId="0" fontId="3" fillId="6" borderId="0" xfId="1" applyFont="1" applyFill="1" applyBorder="1" applyAlignment="1" applyProtection="1">
      <alignment horizontal="center"/>
    </xf>
    <xf numFmtId="0" fontId="3" fillId="6" borderId="0" xfId="1" applyFont="1" applyFill="1" applyBorder="1" applyProtection="1"/>
    <xf numFmtId="4" fontId="5" fillId="4" borderId="15" xfId="1" applyNumberFormat="1" applyFont="1" applyFill="1" applyBorder="1" applyProtection="1"/>
    <xf numFmtId="0" fontId="5" fillId="0" borderId="15" xfId="1" applyFont="1" applyBorder="1" applyAlignment="1" applyProtection="1">
      <alignment horizontal="center"/>
    </xf>
    <xf numFmtId="165" fontId="5" fillId="2" borderId="15" xfId="1" applyNumberFormat="1" applyFont="1" applyFill="1" applyBorder="1" applyProtection="1">
      <protection locked="0"/>
    </xf>
    <xf numFmtId="10" fontId="5" fillId="0" borderId="0" xfId="1" applyNumberFormat="1" applyFont="1" applyProtection="1"/>
    <xf numFmtId="4" fontId="5" fillId="3" borderId="15" xfId="1" applyNumberFormat="1" applyFont="1" applyFill="1" applyBorder="1" applyProtection="1"/>
    <xf numFmtId="4" fontId="5" fillId="6" borderId="15" xfId="1" applyNumberFormat="1" applyFont="1" applyFill="1" applyBorder="1" applyProtection="1"/>
    <xf numFmtId="0" fontId="5" fillId="6" borderId="8" xfId="1" applyFont="1" applyFill="1" applyBorder="1" applyAlignment="1" applyProtection="1">
      <alignment horizontal="center"/>
    </xf>
    <xf numFmtId="0" fontId="5" fillId="6" borderId="9" xfId="1" applyFont="1" applyFill="1" applyBorder="1" applyAlignment="1" applyProtection="1">
      <alignment horizontal="center"/>
    </xf>
    <xf numFmtId="0" fontId="5" fillId="6" borderId="10" xfId="1" applyFont="1" applyFill="1" applyBorder="1" applyAlignment="1" applyProtection="1">
      <alignment horizontal="center"/>
    </xf>
    <xf numFmtId="0" fontId="5" fillId="0" borderId="0" xfId="1" quotePrefix="1" applyFont="1" applyBorder="1" applyProtection="1"/>
    <xf numFmtId="0" fontId="6" fillId="0" borderId="10" xfId="1" applyFont="1" applyBorder="1" applyAlignment="1" applyProtection="1">
      <alignment horizontal="center"/>
    </xf>
    <xf numFmtId="0" fontId="6" fillId="0" borderId="11" xfId="1" applyFont="1" applyBorder="1" applyProtection="1"/>
    <xf numFmtId="0" fontId="6" fillId="0" borderId="0" xfId="1" applyFont="1" applyProtection="1"/>
    <xf numFmtId="4" fontId="5" fillId="6" borderId="21" xfId="1" applyNumberFormat="1" applyFont="1" applyFill="1" applyBorder="1" applyProtection="1"/>
    <xf numFmtId="0" fontId="5" fillId="6" borderId="19" xfId="1" applyFont="1" applyFill="1" applyBorder="1" applyProtection="1"/>
    <xf numFmtId="4" fontId="6" fillId="0" borderId="0" xfId="1" applyNumberFormat="1" applyFont="1" applyProtection="1"/>
    <xf numFmtId="3" fontId="5" fillId="2" borderId="15" xfId="1" applyNumberFormat="1" applyFont="1" applyFill="1" applyBorder="1" applyProtection="1">
      <protection locked="0"/>
    </xf>
    <xf numFmtId="0" fontId="5" fillId="6" borderId="20" xfId="1" applyFont="1" applyFill="1" applyBorder="1" applyProtection="1"/>
    <xf numFmtId="4" fontId="5" fillId="0" borderId="0" xfId="1" applyNumberFormat="1" applyFont="1" applyBorder="1" applyProtection="1"/>
    <xf numFmtId="165" fontId="5" fillId="3" borderId="15" xfId="1" applyNumberFormat="1" applyFont="1" applyFill="1" applyBorder="1" applyProtection="1"/>
    <xf numFmtId="0" fontId="7" fillId="0" borderId="0" xfId="1" applyFont="1" applyBorder="1" applyProtection="1"/>
    <xf numFmtId="4" fontId="5" fillId="2" borderId="15" xfId="1" applyNumberFormat="1" applyFont="1" applyFill="1" applyBorder="1" applyProtection="1"/>
    <xf numFmtId="10" fontId="5" fillId="2" borderId="15" xfId="1" applyNumberFormat="1" applyFont="1" applyFill="1" applyBorder="1" applyProtection="1"/>
    <xf numFmtId="2" fontId="5" fillId="2" borderId="0" xfId="1" applyNumberFormat="1" applyFont="1" applyFill="1" applyBorder="1" applyProtection="1">
      <protection locked="0"/>
    </xf>
    <xf numFmtId="10" fontId="5" fillId="0" borderId="15" xfId="1" applyNumberFormat="1" applyFont="1" applyFill="1" applyBorder="1" applyProtection="1"/>
    <xf numFmtId="2" fontId="5" fillId="0" borderId="0" xfId="1" applyNumberFormat="1" applyFont="1" applyFill="1" applyBorder="1" applyProtection="1"/>
    <xf numFmtId="4" fontId="6" fillId="7" borderId="23" xfId="1" applyNumberFormat="1" applyFont="1" applyFill="1" applyBorder="1" applyProtection="1"/>
    <xf numFmtId="0" fontId="6" fillId="0" borderId="23" xfId="1" applyFont="1" applyFill="1" applyBorder="1" applyAlignment="1" applyProtection="1">
      <alignment horizontal="center"/>
    </xf>
    <xf numFmtId="0" fontId="5" fillId="0" borderId="24" xfId="1" applyFont="1" applyBorder="1" applyAlignment="1" applyProtection="1">
      <alignment horizontal="right"/>
    </xf>
    <xf numFmtId="4" fontId="5" fillId="7" borderId="25" xfId="1" applyNumberFormat="1" applyFont="1" applyFill="1" applyBorder="1" applyProtection="1"/>
    <xf numFmtId="0" fontId="5" fillId="0" borderId="24" xfId="1" applyFont="1" applyBorder="1" applyProtection="1"/>
    <xf numFmtId="0" fontId="5" fillId="0" borderId="26" xfId="1" applyFont="1" applyBorder="1" applyProtection="1"/>
    <xf numFmtId="0" fontId="5" fillId="0" borderId="1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>
      <alignment horizontal="center"/>
    </xf>
    <xf numFmtId="0" fontId="5" fillId="0" borderId="14" xfId="1" applyFont="1" applyBorder="1" applyProtection="1"/>
    <xf numFmtId="0" fontId="5" fillId="0" borderId="0" xfId="1" applyFont="1" applyAlignment="1" applyProtection="1">
      <alignment horizontal="center"/>
    </xf>
    <xf numFmtId="164" fontId="3" fillId="5" borderId="0" xfId="1" applyNumberFormat="1" applyFont="1" applyFill="1" applyAlignment="1" applyProtection="1">
      <alignment vertical="center"/>
    </xf>
    <xf numFmtId="0" fontId="10" fillId="0" borderId="0" xfId="0" applyFont="1" applyBorder="1"/>
    <xf numFmtId="10" fontId="5" fillId="3" borderId="19" xfId="1" applyNumberFormat="1" applyFont="1" applyFill="1" applyBorder="1" applyProtection="1"/>
    <xf numFmtId="4" fontId="3" fillId="3" borderId="0" xfId="1" applyNumberFormat="1" applyFont="1" applyFill="1" applyProtection="1"/>
    <xf numFmtId="166" fontId="5" fillId="2" borderId="15" xfId="1" applyNumberFormat="1" applyFont="1" applyFill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right"/>
    </xf>
    <xf numFmtId="166" fontId="5" fillId="0" borderId="0" xfId="1" applyNumberFormat="1" applyFont="1" applyBorder="1" applyAlignment="1" applyProtection="1">
      <alignment horizontal="center"/>
    </xf>
    <xf numFmtId="166" fontId="5" fillId="0" borderId="0" xfId="1" applyNumberFormat="1" applyFont="1" applyBorder="1" applyProtection="1"/>
    <xf numFmtId="4" fontId="5" fillId="2" borderId="15" xfId="0" applyNumberFormat="1" applyFont="1" applyFill="1" applyBorder="1" applyProtection="1">
      <protection locked="0"/>
    </xf>
    <xf numFmtId="0" fontId="5" fillId="0" borderId="8" xfId="1" applyFont="1" applyBorder="1" applyAlignment="1">
      <alignment horizontal="center"/>
    </xf>
    <xf numFmtId="4" fontId="7" fillId="2" borderId="15" xfId="1" applyNumberFormat="1" applyFont="1" applyFill="1" applyBorder="1" applyProtection="1">
      <protection locked="0"/>
    </xf>
    <xf numFmtId="0" fontId="5" fillId="0" borderId="8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2" fontId="5" fillId="0" borderId="0" xfId="1" applyNumberFormat="1" applyFont="1" applyFill="1" applyBorder="1" applyProtection="1">
      <protection locked="0"/>
    </xf>
    <xf numFmtId="0" fontId="5" fillId="0" borderId="0" xfId="1" applyFont="1" applyBorder="1" applyProtection="1"/>
    <xf numFmtId="0" fontId="5" fillId="0" borderId="0" xfId="1" applyFont="1" applyBorder="1" applyAlignment="1" applyProtection="1">
      <alignment horizontal="right"/>
    </xf>
    <xf numFmtId="4" fontId="5" fillId="0" borderId="0" xfId="1" applyNumberFormat="1" applyFont="1" applyAlignment="1" applyProtection="1">
      <alignment horizontal="center"/>
    </xf>
    <xf numFmtId="0" fontId="5" fillId="0" borderId="0" xfId="1" applyFont="1" applyFill="1" applyBorder="1" applyProtection="1"/>
    <xf numFmtId="0" fontId="3" fillId="0" borderId="7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5" fillId="0" borderId="0" xfId="1" applyFont="1" applyBorder="1" applyProtection="1"/>
    <xf numFmtId="0" fontId="3" fillId="0" borderId="0" xfId="1" applyFont="1" applyBorder="1" applyAlignment="1" applyProtection="1">
      <alignment horizontal="left"/>
    </xf>
    <xf numFmtId="0" fontId="5" fillId="0" borderId="0" xfId="1" applyFont="1" applyBorder="1" applyProtection="1"/>
    <xf numFmtId="4" fontId="5" fillId="0" borderId="0" xfId="1" applyNumberFormat="1" applyFont="1" applyAlignment="1" applyProtection="1">
      <alignment horizontal="center"/>
    </xf>
    <xf numFmtId="167" fontId="2" fillId="0" borderId="15" xfId="1" applyNumberFormat="1" applyFont="1" applyFill="1" applyBorder="1" applyAlignment="1" applyProtection="1">
      <alignment horizontal="center"/>
    </xf>
    <xf numFmtId="4" fontId="5" fillId="4" borderId="15" xfId="1" applyNumberFormat="1" applyFont="1" applyFill="1" applyBorder="1"/>
    <xf numFmtId="0" fontId="5" fillId="0" borderId="9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7" xfId="1" applyFont="1" applyBorder="1" applyAlignment="1" applyProtection="1">
      <alignment horizontal="right"/>
    </xf>
    <xf numFmtId="0" fontId="5" fillId="0" borderId="0" xfId="1" applyFont="1" applyBorder="1" applyAlignment="1" applyProtection="1">
      <alignment horizontal="right"/>
    </xf>
    <xf numFmtId="0" fontId="1" fillId="0" borderId="0" xfId="1" applyFill="1" applyBorder="1" applyProtection="1"/>
    <xf numFmtId="0" fontId="1" fillId="2" borderId="15" xfId="1" applyFont="1" applyFill="1" applyBorder="1" applyAlignment="1" applyProtection="1">
      <alignment horizontal="center"/>
      <protection locked="0"/>
    </xf>
    <xf numFmtId="0" fontId="1" fillId="2" borderId="15" xfId="1" applyFill="1" applyBorder="1" applyProtection="1">
      <protection locked="0"/>
    </xf>
    <xf numFmtId="0" fontId="5" fillId="2" borderId="8" xfId="1" applyFont="1" applyFill="1" applyBorder="1" applyAlignment="1" applyProtection="1">
      <alignment horizontal="center"/>
      <protection locked="0"/>
    </xf>
    <xf numFmtId="0" fontId="5" fillId="2" borderId="10" xfId="1" applyFont="1" applyFill="1" applyBorder="1" applyAlignment="1" applyProtection="1">
      <alignment horizontal="center"/>
      <protection locked="0"/>
    </xf>
    <xf numFmtId="0" fontId="5" fillId="0" borderId="19" xfId="1" applyFont="1" applyBorder="1" applyAlignment="1" applyProtection="1">
      <alignment horizontal="center" vertical="center"/>
    </xf>
    <xf numFmtId="0" fontId="1" fillId="0" borderId="20" xfId="1" applyBorder="1" applyAlignment="1" applyProtection="1">
      <alignment horizontal="center" vertical="center"/>
    </xf>
    <xf numFmtId="0" fontId="1" fillId="0" borderId="21" xfId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3" fillId="2" borderId="8" xfId="1" applyFont="1" applyFill="1" applyBorder="1" applyAlignment="1" applyProtection="1">
      <alignment horizontal="left"/>
      <protection locked="0"/>
    </xf>
    <xf numFmtId="0" fontId="3" fillId="2" borderId="9" xfId="1" applyFont="1" applyFill="1" applyBorder="1" applyAlignment="1" applyProtection="1">
      <alignment horizontal="left"/>
      <protection locked="0"/>
    </xf>
    <xf numFmtId="0" fontId="3" fillId="2" borderId="10" xfId="1" applyFont="1" applyFill="1" applyBorder="1" applyAlignment="1" applyProtection="1">
      <alignment horizontal="left"/>
      <protection locked="0"/>
    </xf>
    <xf numFmtId="10" fontId="5" fillId="3" borderId="15" xfId="1" applyNumberFormat="1" applyFont="1" applyFill="1" applyBorder="1" applyAlignment="1" applyProtection="1">
      <alignment horizontal="center"/>
    </xf>
    <xf numFmtId="4" fontId="5" fillId="0" borderId="0" xfId="1" applyNumberFormat="1" applyFont="1" applyAlignment="1" applyProtection="1">
      <alignment horizontal="center"/>
    </xf>
    <xf numFmtId="0" fontId="5" fillId="0" borderId="0" xfId="1" applyFont="1" applyFill="1" applyBorder="1" applyProtection="1"/>
    <xf numFmtId="0" fontId="5" fillId="0" borderId="22" xfId="1" applyFont="1" applyFill="1" applyBorder="1" applyProtection="1"/>
    <xf numFmtId="0" fontId="5" fillId="2" borderId="0" xfId="1" applyFont="1" applyFill="1" applyBorder="1" applyProtection="1">
      <protection locked="0"/>
    </xf>
    <xf numFmtId="0" fontId="5" fillId="2" borderId="22" xfId="1" applyFont="1" applyFill="1" applyBorder="1" applyProtection="1">
      <protection locked="0"/>
    </xf>
    <xf numFmtId="0" fontId="5" fillId="0" borderId="0" xfId="1" applyFont="1" applyBorder="1" applyProtection="1"/>
    <xf numFmtId="0" fontId="5" fillId="0" borderId="22" xfId="1" applyFont="1" applyBorder="1" applyProtection="1"/>
    <xf numFmtId="0" fontId="5" fillId="2" borderId="0" xfId="1" applyFont="1" applyFill="1" applyProtection="1">
      <protection locked="0"/>
    </xf>
  </cellXfs>
  <cellStyles count="2">
    <cellStyle name="Standard" xfId="0" builtinId="0"/>
    <cellStyle name="Standard 2" xfId="1" xr:uid="{CC029037-53DA-440B-98E1-A2041B9739C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D7C9-1624-4CE0-B415-157012A80317}">
  <sheetPr>
    <pageSetUpPr fitToPage="1"/>
  </sheetPr>
  <dimension ref="A1:Y96"/>
  <sheetViews>
    <sheetView tabSelected="1"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5" t="s">
        <v>2</v>
      </c>
      <c r="B3" s="166"/>
      <c r="C3" s="167"/>
      <c r="D3" s="168"/>
      <c r="E3" s="168"/>
      <c r="F3" s="169"/>
      <c r="G3" s="11" t="s">
        <v>3</v>
      </c>
      <c r="H3" s="167"/>
      <c r="I3" s="168"/>
      <c r="J3" s="168"/>
      <c r="K3" s="168"/>
      <c r="L3" s="168"/>
      <c r="M3" s="169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8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67"/>
      <c r="E5" s="168"/>
      <c r="F5" s="168"/>
      <c r="G5" s="168"/>
      <c r="H5" s="168"/>
      <c r="I5" s="168"/>
      <c r="J5" s="168"/>
      <c r="K5" s="168"/>
      <c r="L5" s="168"/>
      <c r="M5" s="169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67"/>
      <c r="E7" s="168"/>
      <c r="F7" s="168"/>
      <c r="G7" s="168"/>
      <c r="H7" s="168"/>
      <c r="I7" s="168"/>
      <c r="J7" s="168"/>
      <c r="K7" s="168"/>
      <c r="L7" s="168"/>
      <c r="M7" s="169"/>
      <c r="N7" s="12"/>
      <c r="P7" s="19" t="s">
        <v>6</v>
      </c>
      <c r="Q7" s="19"/>
      <c r="R7" s="19"/>
      <c r="S7" s="129"/>
      <c r="T7" s="129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1"/>
      <c r="C12" s="141"/>
      <c r="D12" s="141"/>
      <c r="E12" s="157" t="s">
        <v>9</v>
      </c>
      <c r="F12" s="157"/>
      <c r="G12" s="157"/>
      <c r="H12" s="141"/>
      <c r="I12" s="158"/>
      <c r="J12" s="158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1" t="s">
        <v>11</v>
      </c>
      <c r="C16" s="26"/>
      <c r="D16" s="26"/>
      <c r="E16" s="26"/>
      <c r="F16" s="45"/>
      <c r="G16" s="26"/>
      <c r="H16" s="141"/>
      <c r="I16" s="158"/>
      <c r="J16" s="158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1"/>
      <c r="C17" s="141"/>
      <c r="D17" s="141"/>
      <c r="E17" s="141"/>
      <c r="F17" s="48"/>
      <c r="G17" s="141"/>
      <c r="H17" s="141"/>
      <c r="I17" s="141"/>
      <c r="J17" s="141"/>
      <c r="K17" s="141"/>
      <c r="L17" s="141"/>
      <c r="M17" s="141"/>
      <c r="N17" s="37"/>
      <c r="S17" s="39"/>
      <c r="T17" s="39"/>
    </row>
    <row r="18" spans="1:20" s="5" customFormat="1" ht="15" customHeight="1" x14ac:dyDescent="0.2">
      <c r="A18" s="44"/>
      <c r="B18" s="141" t="s">
        <v>12</v>
      </c>
      <c r="C18" s="26"/>
      <c r="D18" s="26"/>
      <c r="E18" s="159"/>
      <c r="F18" s="159"/>
      <c r="G18" s="159"/>
      <c r="H18" s="159"/>
      <c r="I18" s="159"/>
      <c r="J18" s="159"/>
      <c r="K18" s="159"/>
      <c r="L18" s="159"/>
      <c r="M18" s="159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1" t="s">
        <v>15</v>
      </c>
      <c r="D23" s="141"/>
      <c r="E23" s="57"/>
      <c r="F23" s="48"/>
      <c r="G23" s="141" t="s">
        <v>16</v>
      </c>
      <c r="H23" s="141"/>
      <c r="I23" s="141"/>
      <c r="J23" s="141"/>
      <c r="K23" s="58" t="s">
        <v>17</v>
      </c>
      <c r="L23" s="160"/>
      <c r="M23" s="161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1" t="s">
        <v>18</v>
      </c>
      <c r="D25" s="141"/>
      <c r="E25" s="57"/>
      <c r="F25" s="48"/>
      <c r="G25" s="141" t="s">
        <v>19</v>
      </c>
      <c r="H25" s="141"/>
      <c r="I25" s="141"/>
      <c r="J25" s="141"/>
      <c r="K25" s="141"/>
      <c r="L25" s="141"/>
      <c r="M25" s="14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51">
        <v>38.5</v>
      </c>
      <c r="F29" s="141" t="s">
        <v>75</v>
      </c>
      <c r="G29" s="101"/>
      <c r="H29" s="101"/>
      <c r="I29" s="75"/>
      <c r="J29" s="131"/>
      <c r="L29" s="141"/>
      <c r="M29" s="14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2" t="s">
        <v>22</v>
      </c>
      <c r="E34" s="61"/>
      <c r="F34" s="62"/>
      <c r="G34" s="61"/>
      <c r="H34" s="26"/>
      <c r="I34" s="61"/>
      <c r="J34" s="26"/>
      <c r="K34" s="61"/>
      <c r="L34" s="26"/>
      <c r="M34" s="162" t="s">
        <v>23</v>
      </c>
      <c r="N34" s="46"/>
      <c r="S34" s="6"/>
      <c r="T34" s="6"/>
    </row>
    <row r="35" spans="1:21" s="38" customFormat="1" ht="11.25" x14ac:dyDescent="0.2">
      <c r="A35" s="34"/>
      <c r="B35" s="141" t="s">
        <v>9</v>
      </c>
      <c r="C35" s="141"/>
      <c r="D35" s="141"/>
      <c r="E35" s="59"/>
      <c r="F35" s="48"/>
      <c r="G35" s="63"/>
      <c r="H35" s="141"/>
      <c r="I35" s="63"/>
      <c r="J35" s="141"/>
      <c r="K35" s="63"/>
      <c r="L35" s="141"/>
      <c r="M35" s="163"/>
      <c r="N35" s="37"/>
      <c r="S35" s="39"/>
      <c r="T35" s="39"/>
    </row>
    <row r="36" spans="1:21" s="38" customFormat="1" ht="11.25" x14ac:dyDescent="0.2">
      <c r="A36" s="34"/>
      <c r="B36" s="141" t="s">
        <v>24</v>
      </c>
      <c r="C36" s="141"/>
      <c r="D36" s="141"/>
      <c r="E36" s="59"/>
      <c r="F36" s="48"/>
      <c r="G36" s="63"/>
      <c r="H36" s="141"/>
      <c r="I36" s="63"/>
      <c r="J36" s="141"/>
      <c r="K36" s="63"/>
      <c r="L36" s="141"/>
      <c r="M36" s="164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1"/>
      <c r="C38" s="141"/>
      <c r="D38" s="141"/>
      <c r="E38" s="141"/>
      <c r="F38" s="48"/>
      <c r="G38" s="141"/>
      <c r="H38" s="141"/>
      <c r="I38" s="14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1"/>
      <c r="C40" s="141"/>
      <c r="D40" s="141"/>
      <c r="E40" s="141"/>
      <c r="F40" s="48"/>
      <c r="G40" s="141"/>
      <c r="H40" s="141"/>
      <c r="I40" s="14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1" t="s">
        <v>79</v>
      </c>
      <c r="C41" s="141"/>
      <c r="D41" s="141"/>
      <c r="E41" s="130">
        <v>38.5</v>
      </c>
      <c r="F41" s="132"/>
      <c r="G41" s="130"/>
      <c r="H41" s="133"/>
      <c r="I41" s="130"/>
      <c r="J41" s="133"/>
      <c r="K41" s="130"/>
      <c r="L41" s="147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1" t="s">
        <v>80</v>
      </c>
      <c r="C42" s="141"/>
      <c r="D42" s="141"/>
      <c r="E42" s="130">
        <v>38.5</v>
      </c>
      <c r="F42" s="132"/>
      <c r="G42" s="130"/>
      <c r="H42" s="133"/>
      <c r="I42" s="130"/>
      <c r="J42" s="133"/>
      <c r="K42" s="130"/>
      <c r="L42" s="147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5" t="s">
        <v>77</v>
      </c>
      <c r="B43" s="156"/>
      <c r="C43" s="141" t="s">
        <v>74</v>
      </c>
      <c r="D43" s="141"/>
      <c r="E43" s="128">
        <f>E42/E29</f>
        <v>1</v>
      </c>
      <c r="F43" s="48"/>
      <c r="G43" s="128">
        <f>G42/E29</f>
        <v>0</v>
      </c>
      <c r="H43" s="14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5" t="s">
        <v>77</v>
      </c>
      <c r="B44" s="156"/>
      <c r="C44" s="141" t="s">
        <v>74</v>
      </c>
      <c r="D44" s="141"/>
      <c r="E44" s="170">
        <f>(E42*E74+G42*G74+I42*I74+K42*K74)/12/E29</f>
        <v>1</v>
      </c>
      <c r="F44" s="170"/>
      <c r="G44" s="170"/>
      <c r="H44" s="170"/>
      <c r="I44" s="170"/>
      <c r="J44" s="170"/>
      <c r="K44" s="170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1"/>
      <c r="C45" s="141"/>
      <c r="D45" s="141"/>
      <c r="E45" s="141"/>
      <c r="F45" s="48"/>
      <c r="G45" s="141"/>
      <c r="H45" s="141"/>
      <c r="I45" s="14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1"/>
      <c r="F46" s="48"/>
      <c r="G46" s="141"/>
      <c r="H46" s="141"/>
      <c r="I46" s="14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1"/>
      <c r="C47" s="141"/>
      <c r="D47" s="141"/>
      <c r="E47" s="141"/>
      <c r="F47" s="48"/>
      <c r="G47" s="141"/>
      <c r="H47" s="141"/>
      <c r="I47" s="14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1" t="s">
        <v>25</v>
      </c>
      <c r="C48" s="141"/>
      <c r="D48" s="14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74" t="s">
        <v>27</v>
      </c>
      <c r="C49" s="174"/>
      <c r="D49" s="175"/>
      <c r="E49" s="71"/>
      <c r="F49" s="135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71" t="s">
        <v>28</v>
      </c>
      <c r="T49" s="171"/>
      <c r="U49" s="38" t="s">
        <v>29</v>
      </c>
    </row>
    <row r="50" spans="1:21" x14ac:dyDescent="0.25">
      <c r="A50" s="34"/>
      <c r="B50" s="178" t="s">
        <v>82</v>
      </c>
      <c r="C50" s="178"/>
      <c r="D50" s="175"/>
      <c r="E50" s="71"/>
      <c r="F50" s="135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3"/>
      <c r="T50" s="143"/>
      <c r="U50" s="38"/>
    </row>
    <row r="51" spans="1:21" x14ac:dyDescent="0.25">
      <c r="A51" s="34"/>
      <c r="B51" s="174" t="s">
        <v>30</v>
      </c>
      <c r="C51" s="174"/>
      <c r="D51" s="175"/>
      <c r="E51" s="136"/>
      <c r="F51" s="72" t="s">
        <v>26</v>
      </c>
      <c r="G51" s="136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1"/>
      <c r="C54" s="141"/>
      <c r="D54" s="14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1"/>
      <c r="C56" s="141"/>
      <c r="D56" s="14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1" t="s">
        <v>38</v>
      </c>
      <c r="C57" s="141"/>
      <c r="D57" s="141"/>
      <c r="E57" s="89">
        <f>IF(E42=0,0,IF(E48/E42*E41&gt;S60,(S60/E41*E42+E49+E51)*M57,E53*M57))</f>
        <v>0</v>
      </c>
      <c r="F57" s="137" t="s">
        <v>26</v>
      </c>
      <c r="G57" s="89">
        <f>IF(G42=0,0,IF(G48/G42*G41&gt;S60,(S60/G41*G42+G49+G51)*M57,G53*M57))</f>
        <v>0</v>
      </c>
      <c r="H57" s="138" t="s">
        <v>26</v>
      </c>
      <c r="I57" s="89">
        <f>IF(I42=0,0,IF(I48/I42*I41&gt;S60,(S60/I41*I42+I49+I51)*M57,I53*M57))</f>
        <v>0</v>
      </c>
      <c r="J57" s="139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1" t="s">
        <v>40</v>
      </c>
      <c r="C58" s="141"/>
      <c r="D58" s="141"/>
      <c r="E58" s="89">
        <f>IF(E42=0,0,IF(E48/E42*E41&gt;U60,(U60/E41*E42+E49+E51)*M58,E53*M58))</f>
        <v>0</v>
      </c>
      <c r="F58" s="137" t="s">
        <v>26</v>
      </c>
      <c r="G58" s="89">
        <f>IF(G42=0,0,IF(G48/G42*G41&gt;U60,(U60/G41*G42+G49+G51)*M58,G53*M58))</f>
        <v>0</v>
      </c>
      <c r="H58" s="138" t="s">
        <v>26</v>
      </c>
      <c r="I58" s="89">
        <f>IF(I42=0,0,IF(I48/I42*I41&gt;U60,(U60/I41*I42+I49+I51)*M58,I53*M58))</f>
        <v>0</v>
      </c>
      <c r="J58" s="139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1" t="s">
        <v>42</v>
      </c>
      <c r="C59" s="141"/>
      <c r="D59" s="141"/>
      <c r="E59" s="89">
        <f>IF(E42=0,0,IF(E48/E42*E41&gt;U60,(U60/E41*E42+E49+E51)*M59,E53*M59))</f>
        <v>0</v>
      </c>
      <c r="F59" s="137" t="s">
        <v>26</v>
      </c>
      <c r="G59" s="89">
        <f>IF(G42=0,0,IF(G48/G42*G41&gt;U60,(U60/G41*G42+G49+G51)*M59,G53*M59))</f>
        <v>0</v>
      </c>
      <c r="H59" s="138" t="s">
        <v>26</v>
      </c>
      <c r="I59" s="89">
        <f>IF(I42=0,0,IF(I48/I42*I41&gt;U60,(U60/I41*I42+I49+I51)*M59,I53*M59))</f>
        <v>0</v>
      </c>
      <c r="J59" s="139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1" t="s">
        <v>44</v>
      </c>
      <c r="C60" s="141"/>
      <c r="D60" s="141"/>
      <c r="E60" s="89">
        <f>IF(E42=0,0,IF(E48/E42*E41&gt;S60,(S60/E41*E42+E49+E51)*M60,E53*M60))</f>
        <v>0</v>
      </c>
      <c r="F60" s="137" t="s">
        <v>26</v>
      </c>
      <c r="G60" s="89">
        <f>IF(G42=0,0,IF(G48/G42*G41&gt;S60,(S60/G41*G42+G49+G51)*M60,G53*M60))</f>
        <v>0</v>
      </c>
      <c r="H60" s="138" t="s">
        <v>26</v>
      </c>
      <c r="I60" s="89">
        <f>IF(I42=0,0,IF(I48/I42*I41&gt;S60,(S60/I41*I42+I49+I51)*M60,I53*M60))</f>
        <v>0</v>
      </c>
      <c r="J60" s="139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4" t="s">
        <v>46</v>
      </c>
      <c r="C61" s="141"/>
      <c r="D61" s="141"/>
      <c r="E61" s="89">
        <f>IF(E42=0,0,IF(E48/E42*E41&gt;S60,(S60/E41*E42+E49+E51)*M61,E53*M61))</f>
        <v>0</v>
      </c>
      <c r="F61" s="137" t="s">
        <v>26</v>
      </c>
      <c r="G61" s="89">
        <f>IF(G42=0,0,IF(G48/G42*G41&gt;S60,(S60/G41*G42+G49+G51)*M61,G53*M61))</f>
        <v>0</v>
      </c>
      <c r="H61" s="138" t="s">
        <v>26</v>
      </c>
      <c r="I61" s="89">
        <f>IF(I42=0,0,IF(I48/I42*I41&gt;S60,(S60/I41*I42+I49+I51)*M61,I53*M61))</f>
        <v>0</v>
      </c>
      <c r="J61" s="139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4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4"/>
      <c r="N63" s="37"/>
      <c r="S63" s="39"/>
      <c r="T63" s="39"/>
    </row>
    <row r="64" spans="1:21" s="38" customFormat="1" ht="15" customHeight="1" x14ac:dyDescent="0.2">
      <c r="A64" s="34"/>
      <c r="B64" s="141" t="s">
        <v>48</v>
      </c>
      <c r="C64" s="141"/>
      <c r="D64" s="141"/>
      <c r="E64" s="152">
        <f>($E$52-$E$50)*M64</f>
        <v>0</v>
      </c>
      <c r="F64" s="135" t="s">
        <v>26</v>
      </c>
      <c r="G64" s="152">
        <f>($G$52-$G$50)*$M$64</f>
        <v>0</v>
      </c>
      <c r="H64" s="153" t="s">
        <v>26</v>
      </c>
      <c r="I64" s="152">
        <f>($I$52-$I$50)*M64</f>
        <v>0</v>
      </c>
      <c r="J64" s="154" t="s">
        <v>26</v>
      </c>
      <c r="K64" s="152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74"/>
      <c r="C65" s="174"/>
      <c r="D65" s="175"/>
      <c r="E65" s="152">
        <f>($E$52-$E$50)*M65</f>
        <v>0</v>
      </c>
      <c r="F65" s="135" t="s">
        <v>26</v>
      </c>
      <c r="G65" s="152">
        <f>($G$52-$G$50)*$M$64</f>
        <v>0</v>
      </c>
      <c r="H65" s="153" t="s">
        <v>26</v>
      </c>
      <c r="I65" s="152">
        <f>($I$52-$I$50)*M65</f>
        <v>0</v>
      </c>
      <c r="J65" s="154" t="s">
        <v>26</v>
      </c>
      <c r="K65" s="152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4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4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1"/>
      <c r="D68" s="141"/>
      <c r="E68" s="89">
        <f>$E$53*M68</f>
        <v>0</v>
      </c>
      <c r="F68" s="137" t="s">
        <v>26</v>
      </c>
      <c r="G68" s="89">
        <f>$G$53*M68</f>
        <v>0</v>
      </c>
      <c r="H68" s="138" t="s">
        <v>26</v>
      </c>
      <c r="I68" s="89">
        <f>$I$53*M68</f>
        <v>0</v>
      </c>
      <c r="J68" s="139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1" t="s">
        <v>51</v>
      </c>
      <c r="C69" s="141"/>
      <c r="D69" s="141"/>
      <c r="E69" s="89">
        <f>$E$53*M69</f>
        <v>0</v>
      </c>
      <c r="F69" s="137" t="s">
        <v>26</v>
      </c>
      <c r="G69" s="89">
        <f>$G$53*M69</f>
        <v>0</v>
      </c>
      <c r="H69" s="138" t="s">
        <v>26</v>
      </c>
      <c r="I69" s="89">
        <f>$I$53*M69</f>
        <v>0</v>
      </c>
      <c r="J69" s="139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1" t="s">
        <v>52</v>
      </c>
      <c r="C70" s="141"/>
      <c r="D70" s="141"/>
      <c r="E70" s="89">
        <f>$E$53*M70</f>
        <v>0</v>
      </c>
      <c r="F70" s="137" t="s">
        <v>26</v>
      </c>
      <c r="G70" s="89">
        <f>$G$53*M70</f>
        <v>0</v>
      </c>
      <c r="H70" s="138" t="s">
        <v>26</v>
      </c>
      <c r="I70" s="89">
        <f>$I$53*M70</f>
        <v>0</v>
      </c>
      <c r="J70" s="139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4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1"/>
      <c r="D73" s="141"/>
      <c r="E73" s="94"/>
      <c r="F73" s="83"/>
      <c r="G73" s="102"/>
      <c r="H73" s="85"/>
      <c r="I73" s="102"/>
      <c r="J73" s="103"/>
      <c r="K73" s="102"/>
      <c r="L73" s="103"/>
      <c r="M73" s="14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1" t="s">
        <v>55</v>
      </c>
      <c r="C74" s="141"/>
      <c r="D74" s="141"/>
      <c r="E74" s="105">
        <v>12</v>
      </c>
      <c r="F74" s="83"/>
      <c r="G74" s="105"/>
      <c r="H74" s="85"/>
      <c r="I74" s="105"/>
      <c r="J74" s="106"/>
      <c r="K74" s="105"/>
      <c r="L74" s="106"/>
      <c r="M74" s="141"/>
      <c r="N74" s="37"/>
      <c r="S74" s="39"/>
      <c r="T74" s="39"/>
    </row>
    <row r="75" spans="1:21" s="38" customFormat="1" ht="15" customHeight="1" x14ac:dyDescent="0.2">
      <c r="A75" s="34"/>
      <c r="B75" s="141" t="s">
        <v>56</v>
      </c>
      <c r="C75" s="141"/>
      <c r="D75" s="14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1"/>
      <c r="N75" s="37"/>
      <c r="S75" s="39"/>
      <c r="T75" s="39"/>
    </row>
    <row r="76" spans="1:21" s="38" customFormat="1" ht="5.25" customHeight="1" x14ac:dyDescent="0.2">
      <c r="A76" s="34"/>
      <c r="B76" s="141"/>
      <c r="C76" s="141"/>
      <c r="D76" s="141"/>
      <c r="E76" s="107"/>
      <c r="F76" s="48"/>
      <c r="G76" s="141"/>
      <c r="H76" s="141"/>
      <c r="I76" s="141"/>
      <c r="J76" s="141"/>
      <c r="K76" s="141"/>
      <c r="L76" s="141"/>
      <c r="M76" s="14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76" t="s">
        <v>59</v>
      </c>
      <c r="C78" s="176"/>
      <c r="D78" s="177"/>
      <c r="E78" s="134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76" t="s">
        <v>60</v>
      </c>
      <c r="C79" s="176"/>
      <c r="D79" s="177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76" t="s">
        <v>61</v>
      </c>
      <c r="C80" s="176"/>
      <c r="D80" s="177"/>
      <c r="E80" s="93">
        <f>$E$78*M80</f>
        <v>0</v>
      </c>
      <c r="F80" s="90" t="s">
        <v>26</v>
      </c>
      <c r="G80" s="109"/>
      <c r="H80" s="141"/>
      <c r="I80" s="141"/>
      <c r="J80" s="141"/>
      <c r="K80" s="141"/>
      <c r="L80" s="141"/>
      <c r="M80" s="108">
        <f>SUM(M64:M65)</f>
        <v>0</v>
      </c>
      <c r="N80" s="37"/>
      <c r="R80" s="101"/>
      <c r="S80" s="104"/>
      <c r="T80" s="104"/>
      <c r="U80" s="101"/>
    </row>
    <row r="81" spans="1:21" s="38" customFormat="1" ht="12.75" customHeight="1" x14ac:dyDescent="0.2">
      <c r="A81" s="34"/>
      <c r="B81" s="176" t="s">
        <v>62</v>
      </c>
      <c r="C81" s="176"/>
      <c r="D81" s="177"/>
      <c r="E81" s="93">
        <f>$E$78*M81</f>
        <v>0</v>
      </c>
      <c r="F81" s="90" t="s">
        <v>26</v>
      </c>
      <c r="G81" s="141"/>
      <c r="H81" s="141"/>
      <c r="I81" s="141"/>
      <c r="J81" s="141"/>
      <c r="K81" s="141"/>
      <c r="L81" s="141"/>
      <c r="M81" s="108">
        <f>M68+M70</f>
        <v>1.5E-3</v>
      </c>
      <c r="N81" s="37"/>
      <c r="S81" s="39"/>
      <c r="T81" s="39"/>
    </row>
    <row r="82" spans="1:21" s="38" customFormat="1" ht="12.75" hidden="1" customHeight="1" x14ac:dyDescent="0.2">
      <c r="A82" s="34"/>
      <c r="B82" s="176"/>
      <c r="C82" s="176"/>
      <c r="D82" s="177"/>
      <c r="E82" s="110">
        <f>$E$78*M82</f>
        <v>0</v>
      </c>
      <c r="F82" s="90" t="s">
        <v>26</v>
      </c>
      <c r="G82" s="141"/>
      <c r="H82" s="141"/>
      <c r="I82" s="141"/>
      <c r="J82" s="141"/>
      <c r="K82" s="141"/>
      <c r="L82" s="141"/>
      <c r="M82" s="111"/>
      <c r="N82" s="37"/>
      <c r="S82" s="39"/>
      <c r="T82" s="39"/>
    </row>
    <row r="83" spans="1:21" s="38" customFormat="1" ht="12.75" hidden="1" customHeight="1" x14ac:dyDescent="0.2">
      <c r="A83" s="34"/>
      <c r="B83" s="176"/>
      <c r="C83" s="176"/>
      <c r="D83" s="177"/>
      <c r="E83" s="110">
        <f>$E$78*M83</f>
        <v>0</v>
      </c>
      <c r="F83" s="90" t="s">
        <v>26</v>
      </c>
      <c r="G83" s="141"/>
      <c r="H83" s="141"/>
      <c r="I83" s="141"/>
      <c r="J83" s="141"/>
      <c r="K83" s="141"/>
      <c r="L83" s="141"/>
      <c r="M83" s="111"/>
      <c r="N83" s="37"/>
      <c r="S83" s="39"/>
      <c r="T83" s="39"/>
    </row>
    <row r="84" spans="1:21" s="38" customFormat="1" ht="12.75" customHeight="1" x14ac:dyDescent="0.2">
      <c r="A84" s="34"/>
      <c r="B84" s="176" t="s">
        <v>63</v>
      </c>
      <c r="C84" s="176"/>
      <c r="D84" s="177"/>
      <c r="E84" s="93">
        <f>(E53*E74+G53*G74+I53*I74+K53*K74+E78)*H84*J84/1000</f>
        <v>0</v>
      </c>
      <c r="F84" s="90" t="s">
        <v>26</v>
      </c>
      <c r="G84" s="141" t="s">
        <v>64</v>
      </c>
      <c r="H84" s="112"/>
      <c r="I84" s="141" t="s">
        <v>65</v>
      </c>
      <c r="J84" s="112"/>
      <c r="K84" s="141"/>
      <c r="L84" s="141"/>
      <c r="M84" s="113"/>
      <c r="N84" s="37"/>
      <c r="S84" s="39"/>
      <c r="T84" s="39"/>
    </row>
    <row r="85" spans="1:21" s="38" customFormat="1" ht="12.75" customHeight="1" x14ac:dyDescent="0.2">
      <c r="A85" s="34"/>
      <c r="B85" s="172" t="s">
        <v>66</v>
      </c>
      <c r="C85" s="172"/>
      <c r="D85" s="173"/>
      <c r="E85" s="93">
        <f>(E53*E74+G53*G74+I53*I74+K53*K74+E78)*J85/1000</f>
        <v>0</v>
      </c>
      <c r="F85" s="90" t="s">
        <v>26</v>
      </c>
      <c r="G85" s="141"/>
      <c r="H85" s="141"/>
      <c r="I85" s="141" t="s">
        <v>65</v>
      </c>
      <c r="J85" s="112"/>
      <c r="K85" s="141"/>
      <c r="L85" s="141"/>
      <c r="M85" s="113"/>
      <c r="N85" s="37"/>
      <c r="S85" s="39"/>
      <c r="T85" s="39"/>
    </row>
    <row r="86" spans="1:21" s="38" customFormat="1" ht="12.75" customHeight="1" x14ac:dyDescent="0.2">
      <c r="A86" s="34"/>
      <c r="B86" s="174"/>
      <c r="C86" s="174"/>
      <c r="D86" s="175"/>
      <c r="E86" s="71"/>
      <c r="F86" s="90" t="s">
        <v>26</v>
      </c>
      <c r="G86" s="141"/>
      <c r="H86" s="141"/>
      <c r="I86" s="141"/>
      <c r="J86" s="140"/>
      <c r="K86" s="141"/>
      <c r="L86" s="141"/>
      <c r="M86" s="113"/>
      <c r="N86" s="37"/>
      <c r="S86" s="39"/>
      <c r="T86" s="39"/>
    </row>
    <row r="87" spans="1:21" s="38" customFormat="1" ht="12.75" customHeight="1" x14ac:dyDescent="0.2">
      <c r="A87" s="34"/>
      <c r="B87" s="174"/>
      <c r="C87" s="174"/>
      <c r="D87" s="175"/>
      <c r="E87" s="71"/>
      <c r="F87" s="90" t="s">
        <v>26</v>
      </c>
      <c r="G87" s="141"/>
      <c r="H87" s="141"/>
      <c r="I87" s="141"/>
      <c r="J87" s="114"/>
      <c r="K87" s="141"/>
      <c r="L87" s="141"/>
      <c r="M87" s="113"/>
      <c r="N87" s="37"/>
      <c r="S87" s="39"/>
      <c r="T87" s="39"/>
    </row>
    <row r="88" spans="1:21" s="141" customFormat="1" ht="5.25" customHeight="1" thickBot="1" x14ac:dyDescent="0.25">
      <c r="A88" s="34"/>
      <c r="E88" s="107"/>
      <c r="F88" s="48"/>
      <c r="N88" s="37"/>
      <c r="R88" s="38"/>
      <c r="S88" s="39"/>
      <c r="T88" s="39"/>
      <c r="U88" s="38"/>
    </row>
    <row r="89" spans="1:21" s="38" customFormat="1" ht="12.75" customHeight="1" thickBot="1" x14ac:dyDescent="0.25">
      <c r="A89" s="34"/>
      <c r="B89" s="47" t="s">
        <v>67</v>
      </c>
      <c r="C89" s="141"/>
      <c r="D89" s="14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1"/>
      <c r="S89" s="107"/>
      <c r="T89" s="107"/>
      <c r="U89" s="141"/>
    </row>
    <row r="90" spans="1:21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1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1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1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1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1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1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A44:B44"/>
    <mergeCell ref="E44:K44"/>
    <mergeCell ref="S49:T49"/>
    <mergeCell ref="B85:D85"/>
    <mergeCell ref="B86:D86"/>
    <mergeCell ref="B51:D51"/>
    <mergeCell ref="B65:D65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0FB5A-C084-4501-9D7F-5C5C38C9384C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5" t="s">
        <v>2</v>
      </c>
      <c r="B3" s="166"/>
      <c r="C3" s="167"/>
      <c r="D3" s="168"/>
      <c r="E3" s="168"/>
      <c r="F3" s="169"/>
      <c r="G3" s="11" t="s">
        <v>3</v>
      </c>
      <c r="H3" s="167"/>
      <c r="I3" s="168"/>
      <c r="J3" s="168"/>
      <c r="K3" s="168"/>
      <c r="L3" s="168"/>
      <c r="M3" s="169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6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67"/>
      <c r="E5" s="168"/>
      <c r="F5" s="168"/>
      <c r="G5" s="168"/>
      <c r="H5" s="168"/>
      <c r="I5" s="168"/>
      <c r="J5" s="168"/>
      <c r="K5" s="168"/>
      <c r="L5" s="168"/>
      <c r="M5" s="169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67"/>
      <c r="E7" s="168"/>
      <c r="F7" s="168"/>
      <c r="G7" s="168"/>
      <c r="H7" s="168"/>
      <c r="I7" s="168"/>
      <c r="J7" s="168"/>
      <c r="K7" s="168"/>
      <c r="L7" s="168"/>
      <c r="M7" s="169"/>
      <c r="N7" s="12"/>
      <c r="P7" s="19" t="s">
        <v>6</v>
      </c>
      <c r="Q7" s="19"/>
      <c r="R7" s="19"/>
      <c r="S7" s="129"/>
      <c r="T7" s="129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1"/>
      <c r="C12" s="141"/>
      <c r="D12" s="141"/>
      <c r="E12" s="157" t="s">
        <v>9</v>
      </c>
      <c r="F12" s="157"/>
      <c r="G12" s="157"/>
      <c r="H12" s="141"/>
      <c r="I12" s="158"/>
      <c r="J12" s="158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1" t="s">
        <v>11</v>
      </c>
      <c r="C16" s="26"/>
      <c r="D16" s="26"/>
      <c r="E16" s="26"/>
      <c r="F16" s="45"/>
      <c r="G16" s="26"/>
      <c r="H16" s="141"/>
      <c r="I16" s="158"/>
      <c r="J16" s="158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1"/>
      <c r="C17" s="141"/>
      <c r="D17" s="141"/>
      <c r="E17" s="141"/>
      <c r="F17" s="48"/>
      <c r="G17" s="141"/>
      <c r="H17" s="141"/>
      <c r="I17" s="141"/>
      <c r="J17" s="141"/>
      <c r="K17" s="141"/>
      <c r="L17" s="141"/>
      <c r="M17" s="141"/>
      <c r="N17" s="37"/>
      <c r="S17" s="39"/>
      <c r="T17" s="39"/>
    </row>
    <row r="18" spans="1:20" s="5" customFormat="1" ht="15" customHeight="1" x14ac:dyDescent="0.2">
      <c r="A18" s="44"/>
      <c r="B18" s="141" t="s">
        <v>12</v>
      </c>
      <c r="C18" s="26"/>
      <c r="D18" s="26"/>
      <c r="E18" s="159"/>
      <c r="F18" s="159"/>
      <c r="G18" s="159"/>
      <c r="H18" s="159"/>
      <c r="I18" s="159"/>
      <c r="J18" s="159"/>
      <c r="K18" s="159"/>
      <c r="L18" s="159"/>
      <c r="M18" s="159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1" t="s">
        <v>15</v>
      </c>
      <c r="D23" s="141"/>
      <c r="E23" s="57"/>
      <c r="F23" s="48"/>
      <c r="G23" s="141" t="s">
        <v>16</v>
      </c>
      <c r="H23" s="141"/>
      <c r="I23" s="141"/>
      <c r="J23" s="141"/>
      <c r="K23" s="58" t="s">
        <v>17</v>
      </c>
      <c r="L23" s="160"/>
      <c r="M23" s="161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1" t="s">
        <v>18</v>
      </c>
      <c r="D25" s="141"/>
      <c r="E25" s="57"/>
      <c r="F25" s="48"/>
      <c r="G25" s="141" t="s">
        <v>19</v>
      </c>
      <c r="H25" s="141"/>
      <c r="I25" s="141"/>
      <c r="J25" s="141"/>
      <c r="K25" s="141"/>
      <c r="L25" s="141"/>
      <c r="M25" s="14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51">
        <v>38.5</v>
      </c>
      <c r="F29" s="141" t="s">
        <v>75</v>
      </c>
      <c r="G29" s="101"/>
      <c r="H29" s="101"/>
      <c r="I29" s="75"/>
      <c r="J29" s="131"/>
      <c r="L29" s="141"/>
      <c r="M29" s="14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2" t="s">
        <v>22</v>
      </c>
      <c r="E34" s="61"/>
      <c r="F34" s="62"/>
      <c r="G34" s="61"/>
      <c r="H34" s="26"/>
      <c r="I34" s="61"/>
      <c r="J34" s="26"/>
      <c r="K34" s="61"/>
      <c r="L34" s="26"/>
      <c r="M34" s="162" t="s">
        <v>23</v>
      </c>
      <c r="N34" s="46"/>
      <c r="S34" s="6"/>
      <c r="T34" s="6"/>
    </row>
    <row r="35" spans="1:21" s="38" customFormat="1" ht="11.25" x14ac:dyDescent="0.2">
      <c r="A35" s="34"/>
      <c r="B35" s="141" t="s">
        <v>9</v>
      </c>
      <c r="C35" s="141"/>
      <c r="D35" s="141"/>
      <c r="E35" s="59"/>
      <c r="F35" s="48"/>
      <c r="G35" s="63"/>
      <c r="H35" s="141"/>
      <c r="I35" s="63"/>
      <c r="J35" s="141"/>
      <c r="K35" s="63"/>
      <c r="L35" s="141"/>
      <c r="M35" s="163"/>
      <c r="N35" s="37"/>
      <c r="S35" s="39"/>
      <c r="T35" s="39"/>
    </row>
    <row r="36" spans="1:21" s="38" customFormat="1" ht="11.25" x14ac:dyDescent="0.2">
      <c r="A36" s="34"/>
      <c r="B36" s="141" t="s">
        <v>24</v>
      </c>
      <c r="C36" s="141"/>
      <c r="D36" s="141"/>
      <c r="E36" s="59"/>
      <c r="F36" s="48"/>
      <c r="G36" s="63"/>
      <c r="H36" s="141"/>
      <c r="I36" s="63"/>
      <c r="J36" s="141"/>
      <c r="K36" s="63"/>
      <c r="L36" s="141"/>
      <c r="M36" s="164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1"/>
      <c r="C38" s="141"/>
      <c r="D38" s="141"/>
      <c r="E38" s="141"/>
      <c r="F38" s="48"/>
      <c r="G38" s="141"/>
      <c r="H38" s="141"/>
      <c r="I38" s="14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1"/>
      <c r="C40" s="141"/>
      <c r="D40" s="141"/>
      <c r="E40" s="141"/>
      <c r="F40" s="48"/>
      <c r="G40" s="141"/>
      <c r="H40" s="141"/>
      <c r="I40" s="14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1" t="s">
        <v>79</v>
      </c>
      <c r="C41" s="141"/>
      <c r="D41" s="141"/>
      <c r="E41" s="130">
        <v>38.5</v>
      </c>
      <c r="F41" s="132"/>
      <c r="G41" s="130"/>
      <c r="H41" s="133"/>
      <c r="I41" s="130"/>
      <c r="J41" s="133"/>
      <c r="K41" s="130"/>
      <c r="L41" s="147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1" t="s">
        <v>80</v>
      </c>
      <c r="C42" s="141"/>
      <c r="D42" s="141"/>
      <c r="E42" s="130">
        <v>38.5</v>
      </c>
      <c r="F42" s="132"/>
      <c r="G42" s="130"/>
      <c r="H42" s="133"/>
      <c r="I42" s="130"/>
      <c r="J42" s="133"/>
      <c r="K42" s="130"/>
      <c r="L42" s="141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5" t="s">
        <v>77</v>
      </c>
      <c r="B43" s="156"/>
      <c r="C43" s="141" t="s">
        <v>74</v>
      </c>
      <c r="D43" s="141"/>
      <c r="E43" s="128">
        <f>E42/E29</f>
        <v>1</v>
      </c>
      <c r="F43" s="48"/>
      <c r="G43" s="128">
        <f>G42/E29</f>
        <v>0</v>
      </c>
      <c r="H43" s="14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5" t="s">
        <v>77</v>
      </c>
      <c r="B44" s="156"/>
      <c r="C44" s="141" t="s">
        <v>74</v>
      </c>
      <c r="D44" s="141"/>
      <c r="E44" s="170">
        <f>(E42*E74+G42*G74+I42*I74+K42*K74)/12/E29</f>
        <v>1</v>
      </c>
      <c r="F44" s="170"/>
      <c r="G44" s="170"/>
      <c r="H44" s="170"/>
      <c r="I44" s="170"/>
      <c r="J44" s="170"/>
      <c r="K44" s="170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1"/>
      <c r="C45" s="141"/>
      <c r="D45" s="141"/>
      <c r="E45" s="141"/>
      <c r="F45" s="48"/>
      <c r="G45" s="141"/>
      <c r="H45" s="141"/>
      <c r="I45" s="14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1"/>
      <c r="F46" s="48"/>
      <c r="G46" s="141"/>
      <c r="H46" s="141"/>
      <c r="I46" s="14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1"/>
      <c r="C47" s="141"/>
      <c r="D47" s="141"/>
      <c r="E47" s="141"/>
      <c r="F47" s="48"/>
      <c r="G47" s="141"/>
      <c r="H47" s="141"/>
      <c r="I47" s="14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1" t="s">
        <v>25</v>
      </c>
      <c r="C48" s="141"/>
      <c r="D48" s="14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74" t="s">
        <v>27</v>
      </c>
      <c r="C49" s="174"/>
      <c r="D49" s="175"/>
      <c r="E49" s="71"/>
      <c r="F49" s="135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71" t="s">
        <v>28</v>
      </c>
      <c r="T49" s="171"/>
      <c r="U49" s="38" t="s">
        <v>29</v>
      </c>
    </row>
    <row r="50" spans="1:21" x14ac:dyDescent="0.25">
      <c r="A50" s="34"/>
      <c r="B50" s="178" t="s">
        <v>82</v>
      </c>
      <c r="C50" s="178"/>
      <c r="D50" s="175"/>
      <c r="E50" s="71"/>
      <c r="F50" s="135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0"/>
      <c r="T50" s="150"/>
      <c r="U50" s="38"/>
    </row>
    <row r="51" spans="1:21" x14ac:dyDescent="0.25">
      <c r="A51" s="34"/>
      <c r="B51" s="174" t="s">
        <v>30</v>
      </c>
      <c r="C51" s="174"/>
      <c r="D51" s="175"/>
      <c r="E51" s="136"/>
      <c r="F51" s="72" t="s">
        <v>26</v>
      </c>
      <c r="G51" s="136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1"/>
      <c r="C54" s="141"/>
      <c r="D54" s="14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1"/>
      <c r="C56" s="141"/>
      <c r="D56" s="14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1" t="s">
        <v>38</v>
      </c>
      <c r="C57" s="141"/>
      <c r="D57" s="141"/>
      <c r="E57" s="89">
        <f>IF(E42=0,0,IF(E48/E42*E41&gt;S60,(S60/E41*E42+E49+E51)*M57,E53*M57))</f>
        <v>0</v>
      </c>
      <c r="F57" s="137" t="s">
        <v>26</v>
      </c>
      <c r="G57" s="89">
        <f>IF(G42=0,0,IF(G48/G42*G41&gt;S60,(S60/G41*G42+G49+G51)*M57,G53*M57))</f>
        <v>0</v>
      </c>
      <c r="H57" s="138" t="s">
        <v>26</v>
      </c>
      <c r="I57" s="89">
        <f>IF(I42=0,0,IF(I48/I42*I41&gt;S60,(S60/I41*I42+I49+I51)*M57,I53*M57))</f>
        <v>0</v>
      </c>
      <c r="J57" s="139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1" t="s">
        <v>40</v>
      </c>
      <c r="C58" s="141"/>
      <c r="D58" s="141"/>
      <c r="E58" s="89">
        <f>IF(E42=0,0,IF(E48/E42*E41&gt;U60,(U60/E41*E42+E49+E51)*M58,E53*M58))</f>
        <v>0</v>
      </c>
      <c r="F58" s="137" t="s">
        <v>26</v>
      </c>
      <c r="G58" s="89">
        <f>IF(G42=0,0,IF(G48/G42*G41&gt;U60,(U60/G41*G42+G49+G51)*M58,G53*M58))</f>
        <v>0</v>
      </c>
      <c r="H58" s="138" t="s">
        <v>26</v>
      </c>
      <c r="I58" s="89">
        <f>IF(I42=0,0,IF(I48/I42*I41&gt;U60,(U60/I41*I42+I49+I51)*M58,I53*M58))</f>
        <v>0</v>
      </c>
      <c r="J58" s="139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1" t="s">
        <v>42</v>
      </c>
      <c r="C59" s="141"/>
      <c r="D59" s="141"/>
      <c r="E59" s="89">
        <f>IF(E42=0,0,IF(E48/E42*E41&gt;U60,(U60/E41*E42+E49+E51)*M59,E53*M59))</f>
        <v>0</v>
      </c>
      <c r="F59" s="137" t="s">
        <v>26</v>
      </c>
      <c r="G59" s="89">
        <f>IF(G42=0,0,IF(G48/G42*G41&gt;U60,(U60/G41*G42+G49+G51)*M59,G53*M59))</f>
        <v>0</v>
      </c>
      <c r="H59" s="138" t="s">
        <v>26</v>
      </c>
      <c r="I59" s="89">
        <f>IF(I42=0,0,IF(I48/I42*I41&gt;U60,(U60/I41*I42+I49+I51)*M59,I53*M59))</f>
        <v>0</v>
      </c>
      <c r="J59" s="139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1" t="s">
        <v>44</v>
      </c>
      <c r="C60" s="141"/>
      <c r="D60" s="141"/>
      <c r="E60" s="89">
        <f>IF(E42=0,0,IF(E48/E42*E41&gt;S60,(S60/E41*E42+E49+E51)*M60,E53*M60))</f>
        <v>0</v>
      </c>
      <c r="F60" s="137" t="s">
        <v>26</v>
      </c>
      <c r="G60" s="89">
        <f>IF(G42=0,0,IF(G48/G42*G41&gt;S60,(S60/G41*G42+G49+G51)*M60,G53*M60))</f>
        <v>0</v>
      </c>
      <c r="H60" s="138" t="s">
        <v>26</v>
      </c>
      <c r="I60" s="89">
        <f>IF(I42=0,0,IF(I48/I42*I41&gt;S60,(S60/I41*I42+I49+I51)*M60,I53*M60))</f>
        <v>0</v>
      </c>
      <c r="J60" s="139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4" t="s">
        <v>46</v>
      </c>
      <c r="C61" s="141"/>
      <c r="D61" s="141"/>
      <c r="E61" s="89">
        <f>IF(E42=0,0,IF(E48/E42*E41&gt;S60,(S60/E41*E42+E49+E51)*M61,E53*M61))</f>
        <v>0</v>
      </c>
      <c r="F61" s="137" t="s">
        <v>26</v>
      </c>
      <c r="G61" s="89">
        <f>IF(G42=0,0,IF(G48/G42*G41&gt;S60,(S60/G41*G42+G49+G51)*M61,G53*M61))</f>
        <v>0</v>
      </c>
      <c r="H61" s="138" t="s">
        <v>26</v>
      </c>
      <c r="I61" s="89">
        <f>IF(I42=0,0,IF(I48/I42*I41&gt;S60,(S60/I41*I42+I49+I51)*M61,I53*M61))</f>
        <v>0</v>
      </c>
      <c r="J61" s="139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4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4"/>
      <c r="N63" s="37"/>
      <c r="S63" s="39"/>
      <c r="T63" s="39"/>
    </row>
    <row r="64" spans="1:21" s="38" customFormat="1" ht="15" customHeight="1" x14ac:dyDescent="0.2">
      <c r="A64" s="34"/>
      <c r="B64" s="141" t="s">
        <v>48</v>
      </c>
      <c r="C64" s="141"/>
      <c r="D64" s="141"/>
      <c r="E64" s="152">
        <f>($E$52-$E$50)*M64</f>
        <v>0</v>
      </c>
      <c r="F64" s="135" t="s">
        <v>26</v>
      </c>
      <c r="G64" s="152">
        <f>($G$52-$G$50)*$M$64</f>
        <v>0</v>
      </c>
      <c r="H64" s="153" t="s">
        <v>26</v>
      </c>
      <c r="I64" s="152">
        <f>($I$52-$I$50)*M64</f>
        <v>0</v>
      </c>
      <c r="J64" s="154" t="s">
        <v>26</v>
      </c>
      <c r="K64" s="152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74"/>
      <c r="C65" s="174"/>
      <c r="D65" s="175"/>
      <c r="E65" s="152">
        <f>($E$52-$E$50)*M65</f>
        <v>0</v>
      </c>
      <c r="F65" s="135" t="s">
        <v>26</v>
      </c>
      <c r="G65" s="152">
        <f>($G$52-$G$50)*$M$64</f>
        <v>0</v>
      </c>
      <c r="H65" s="153" t="s">
        <v>26</v>
      </c>
      <c r="I65" s="152">
        <f>($I$52-$I$50)*M65</f>
        <v>0</v>
      </c>
      <c r="J65" s="154" t="s">
        <v>26</v>
      </c>
      <c r="K65" s="152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4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4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1"/>
      <c r="D68" s="141"/>
      <c r="E68" s="89">
        <f>$E$53*M68</f>
        <v>0</v>
      </c>
      <c r="F68" s="137" t="s">
        <v>26</v>
      </c>
      <c r="G68" s="89">
        <f>$G$53*M68</f>
        <v>0</v>
      </c>
      <c r="H68" s="138" t="s">
        <v>26</v>
      </c>
      <c r="I68" s="89">
        <f>$I$53*M68</f>
        <v>0</v>
      </c>
      <c r="J68" s="139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1" t="s">
        <v>51</v>
      </c>
      <c r="C69" s="141"/>
      <c r="D69" s="141"/>
      <c r="E69" s="89">
        <f>$E$53*M69</f>
        <v>0</v>
      </c>
      <c r="F69" s="137" t="s">
        <v>26</v>
      </c>
      <c r="G69" s="89">
        <f>$G$53*M69</f>
        <v>0</v>
      </c>
      <c r="H69" s="138" t="s">
        <v>26</v>
      </c>
      <c r="I69" s="89">
        <f>$I$53*M69</f>
        <v>0</v>
      </c>
      <c r="J69" s="139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1" t="s">
        <v>52</v>
      </c>
      <c r="C70" s="141"/>
      <c r="D70" s="141"/>
      <c r="E70" s="89">
        <f>$E$53*M70</f>
        <v>0</v>
      </c>
      <c r="F70" s="137" t="s">
        <v>26</v>
      </c>
      <c r="G70" s="89">
        <f>$G$53*M70</f>
        <v>0</v>
      </c>
      <c r="H70" s="138" t="s">
        <v>26</v>
      </c>
      <c r="I70" s="89">
        <f>$I$53*M70</f>
        <v>0</v>
      </c>
      <c r="J70" s="139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4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1"/>
      <c r="D73" s="141"/>
      <c r="E73" s="94"/>
      <c r="F73" s="83"/>
      <c r="G73" s="102"/>
      <c r="H73" s="85"/>
      <c r="I73" s="102"/>
      <c r="J73" s="103"/>
      <c r="K73" s="102"/>
      <c r="L73" s="103"/>
      <c r="M73" s="14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1" t="s">
        <v>55</v>
      </c>
      <c r="C74" s="141"/>
      <c r="D74" s="141"/>
      <c r="E74" s="105">
        <v>12</v>
      </c>
      <c r="F74" s="83"/>
      <c r="G74" s="105"/>
      <c r="H74" s="85"/>
      <c r="I74" s="105"/>
      <c r="J74" s="106"/>
      <c r="K74" s="105"/>
      <c r="L74" s="106"/>
      <c r="M74" s="141"/>
      <c r="N74" s="37"/>
      <c r="S74" s="39"/>
      <c r="T74" s="39"/>
    </row>
    <row r="75" spans="1:21" s="38" customFormat="1" ht="15" customHeight="1" x14ac:dyDescent="0.2">
      <c r="A75" s="34"/>
      <c r="B75" s="141" t="s">
        <v>56</v>
      </c>
      <c r="C75" s="141"/>
      <c r="D75" s="14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1"/>
      <c r="N75" s="37"/>
      <c r="S75" s="39"/>
      <c r="T75" s="39"/>
    </row>
    <row r="76" spans="1:21" s="38" customFormat="1" ht="5.25" customHeight="1" x14ac:dyDescent="0.2">
      <c r="A76" s="34"/>
      <c r="B76" s="141"/>
      <c r="C76" s="141"/>
      <c r="D76" s="141"/>
      <c r="E76" s="107"/>
      <c r="F76" s="48"/>
      <c r="G76" s="141"/>
      <c r="H76" s="141"/>
      <c r="I76" s="141"/>
      <c r="J76" s="141"/>
      <c r="K76" s="141"/>
      <c r="L76" s="141"/>
      <c r="M76" s="14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76" t="s">
        <v>59</v>
      </c>
      <c r="C78" s="176"/>
      <c r="D78" s="177"/>
      <c r="E78" s="134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76" t="s">
        <v>60</v>
      </c>
      <c r="C79" s="176"/>
      <c r="D79" s="177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76" t="s">
        <v>61</v>
      </c>
      <c r="C80" s="176"/>
      <c r="D80" s="177"/>
      <c r="E80" s="93">
        <f>$E$78*M80</f>
        <v>0</v>
      </c>
      <c r="F80" s="90" t="s">
        <v>26</v>
      </c>
      <c r="G80" s="109"/>
      <c r="H80" s="141"/>
      <c r="I80" s="141"/>
      <c r="J80" s="141"/>
      <c r="K80" s="141"/>
      <c r="L80" s="14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76" t="s">
        <v>62</v>
      </c>
      <c r="C81" s="176"/>
      <c r="D81" s="177"/>
      <c r="E81" s="93">
        <f>$E$78*M81</f>
        <v>0</v>
      </c>
      <c r="F81" s="90" t="s">
        <v>26</v>
      </c>
      <c r="G81" s="141"/>
      <c r="H81" s="141"/>
      <c r="I81" s="141"/>
      <c r="J81" s="141"/>
      <c r="K81" s="141"/>
      <c r="L81" s="14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76"/>
      <c r="C82" s="176"/>
      <c r="D82" s="177"/>
      <c r="E82" s="110">
        <f>$E$78*M82</f>
        <v>0</v>
      </c>
      <c r="F82" s="90" t="s">
        <v>26</v>
      </c>
      <c r="G82" s="141"/>
      <c r="H82" s="141"/>
      <c r="I82" s="141"/>
      <c r="J82" s="141"/>
      <c r="K82" s="141"/>
      <c r="L82" s="14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76"/>
      <c r="C83" s="176"/>
      <c r="D83" s="177"/>
      <c r="E83" s="110">
        <f>$E$78*M83</f>
        <v>0</v>
      </c>
      <c r="F83" s="90" t="s">
        <v>26</v>
      </c>
      <c r="G83" s="141"/>
      <c r="H83" s="141"/>
      <c r="I83" s="141"/>
      <c r="J83" s="141"/>
      <c r="K83" s="141"/>
      <c r="L83" s="141"/>
      <c r="M83" s="111"/>
      <c r="N83" s="37"/>
      <c r="S83" s="39"/>
      <c r="T83" s="39"/>
    </row>
    <row r="84" spans="1:22" s="38" customFormat="1" ht="12.75" customHeight="1" x14ac:dyDescent="0.2">
      <c r="A84" s="34"/>
      <c r="B84" s="176" t="s">
        <v>63</v>
      </c>
      <c r="C84" s="176"/>
      <c r="D84" s="177"/>
      <c r="E84" s="93">
        <f>(E53*E74+G53*G74+I53*I74+K53*K74+E78)*H84*J84/1000</f>
        <v>0</v>
      </c>
      <c r="F84" s="90" t="s">
        <v>26</v>
      </c>
      <c r="G84" s="141" t="s">
        <v>64</v>
      </c>
      <c r="H84" s="112"/>
      <c r="I84" s="141" t="s">
        <v>65</v>
      </c>
      <c r="J84" s="112"/>
      <c r="K84" s="141"/>
      <c r="L84" s="141"/>
      <c r="M84" s="113"/>
      <c r="N84" s="37"/>
      <c r="S84" s="39"/>
      <c r="T84" s="39"/>
    </row>
    <row r="85" spans="1:22" s="38" customFormat="1" ht="12.75" customHeight="1" x14ac:dyDescent="0.2">
      <c r="A85" s="34"/>
      <c r="B85" s="172" t="s">
        <v>66</v>
      </c>
      <c r="C85" s="172"/>
      <c r="D85" s="173"/>
      <c r="E85" s="93">
        <f>(E53*E74+G53*G74+I53*I74+K53*K74+E78)*J85/1000</f>
        <v>0</v>
      </c>
      <c r="F85" s="90" t="s">
        <v>26</v>
      </c>
      <c r="G85" s="141"/>
      <c r="H85" s="141"/>
      <c r="I85" s="141" t="s">
        <v>65</v>
      </c>
      <c r="J85" s="112"/>
      <c r="K85" s="141"/>
      <c r="L85" s="141"/>
      <c r="M85" s="113"/>
      <c r="N85" s="37"/>
      <c r="S85" s="39"/>
      <c r="T85" s="39"/>
    </row>
    <row r="86" spans="1:22" s="38" customFormat="1" ht="12.75" customHeight="1" x14ac:dyDescent="0.2">
      <c r="A86" s="34"/>
      <c r="B86" s="174"/>
      <c r="C86" s="174"/>
      <c r="D86" s="175"/>
      <c r="E86" s="71"/>
      <c r="F86" s="90" t="s">
        <v>26</v>
      </c>
      <c r="G86" s="141"/>
      <c r="H86" s="141"/>
      <c r="I86" s="141"/>
      <c r="J86" s="140"/>
      <c r="K86" s="141"/>
      <c r="L86" s="141"/>
      <c r="M86" s="113"/>
      <c r="N86" s="37"/>
      <c r="S86" s="39"/>
      <c r="T86" s="39"/>
    </row>
    <row r="87" spans="1:22" s="38" customFormat="1" ht="12.75" customHeight="1" x14ac:dyDescent="0.2">
      <c r="A87" s="34"/>
      <c r="B87" s="174"/>
      <c r="C87" s="174"/>
      <c r="D87" s="175"/>
      <c r="E87" s="71"/>
      <c r="F87" s="90" t="s">
        <v>26</v>
      </c>
      <c r="G87" s="141"/>
      <c r="H87" s="141"/>
      <c r="I87" s="141"/>
      <c r="J87" s="114"/>
      <c r="K87" s="141"/>
      <c r="L87" s="141"/>
      <c r="M87" s="113"/>
      <c r="N87" s="37"/>
      <c r="S87" s="39"/>
      <c r="T87" s="39"/>
    </row>
    <row r="88" spans="1:22" s="141" customFormat="1" ht="5.25" customHeight="1" thickBot="1" x14ac:dyDescent="0.25">
      <c r="A88" s="34"/>
      <c r="E88" s="107"/>
      <c r="F88" s="48"/>
      <c r="N88" s="37"/>
      <c r="P88" s="149"/>
      <c r="Q88" s="149"/>
      <c r="R88" s="38"/>
      <c r="S88" s="39"/>
      <c r="T88" s="39"/>
      <c r="U88" s="38"/>
      <c r="V88" s="149"/>
    </row>
    <row r="89" spans="1:22" s="38" customFormat="1" ht="12.75" customHeight="1" thickBot="1" x14ac:dyDescent="0.25">
      <c r="A89" s="34"/>
      <c r="B89" s="47" t="s">
        <v>67</v>
      </c>
      <c r="C89" s="141"/>
      <c r="D89" s="14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9"/>
      <c r="S89" s="107"/>
      <c r="T89" s="107"/>
      <c r="U89" s="149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E12:G12"/>
    <mergeCell ref="I12:J12"/>
    <mergeCell ref="B49:D49"/>
    <mergeCell ref="B50:D50"/>
    <mergeCell ref="A43:B43"/>
    <mergeCell ref="A44:B44"/>
    <mergeCell ref="E44:K44"/>
    <mergeCell ref="B85:D85"/>
    <mergeCell ref="B86:D86"/>
    <mergeCell ref="B84:D84"/>
    <mergeCell ref="B78:D78"/>
    <mergeCell ref="B79:D79"/>
    <mergeCell ref="B80:D80"/>
    <mergeCell ref="B81:D81"/>
    <mergeCell ref="B82:D82"/>
    <mergeCell ref="B83:D83"/>
    <mergeCell ref="S49:T49"/>
    <mergeCell ref="B51:D51"/>
    <mergeCell ref="B65:D65"/>
    <mergeCell ref="A3:B3"/>
    <mergeCell ref="C3:F3"/>
    <mergeCell ref="H3:M3"/>
    <mergeCell ref="D5:M5"/>
    <mergeCell ref="D7:M7"/>
    <mergeCell ref="I16:J16"/>
    <mergeCell ref="E18:M18"/>
    <mergeCell ref="L23:M23"/>
    <mergeCell ref="M34:M36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06340-10A5-41B4-92BB-898B2D6010C9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5" t="s">
        <v>2</v>
      </c>
      <c r="B3" s="166"/>
      <c r="C3" s="167"/>
      <c r="D3" s="168"/>
      <c r="E3" s="168"/>
      <c r="F3" s="169"/>
      <c r="G3" s="11" t="s">
        <v>3</v>
      </c>
      <c r="H3" s="167"/>
      <c r="I3" s="168"/>
      <c r="J3" s="168"/>
      <c r="K3" s="168"/>
      <c r="L3" s="168"/>
      <c r="M3" s="169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6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67"/>
      <c r="E5" s="168"/>
      <c r="F5" s="168"/>
      <c r="G5" s="168"/>
      <c r="H5" s="168"/>
      <c r="I5" s="168"/>
      <c r="J5" s="168"/>
      <c r="K5" s="168"/>
      <c r="L5" s="168"/>
      <c r="M5" s="169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67"/>
      <c r="E7" s="168"/>
      <c r="F7" s="168"/>
      <c r="G7" s="168"/>
      <c r="H7" s="168"/>
      <c r="I7" s="168"/>
      <c r="J7" s="168"/>
      <c r="K7" s="168"/>
      <c r="L7" s="168"/>
      <c r="M7" s="169"/>
      <c r="N7" s="12"/>
      <c r="P7" s="19" t="s">
        <v>6</v>
      </c>
      <c r="Q7" s="19"/>
      <c r="R7" s="19"/>
      <c r="S7" s="129"/>
      <c r="T7" s="129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1"/>
      <c r="C12" s="141"/>
      <c r="D12" s="141"/>
      <c r="E12" s="157" t="s">
        <v>9</v>
      </c>
      <c r="F12" s="157"/>
      <c r="G12" s="157"/>
      <c r="H12" s="141"/>
      <c r="I12" s="158"/>
      <c r="J12" s="158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1" t="s">
        <v>11</v>
      </c>
      <c r="C16" s="26"/>
      <c r="D16" s="26"/>
      <c r="E16" s="26"/>
      <c r="F16" s="45"/>
      <c r="G16" s="26"/>
      <c r="H16" s="141"/>
      <c r="I16" s="158"/>
      <c r="J16" s="158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1"/>
      <c r="C17" s="141"/>
      <c r="D17" s="141"/>
      <c r="E17" s="141"/>
      <c r="F17" s="48"/>
      <c r="G17" s="141"/>
      <c r="H17" s="141"/>
      <c r="I17" s="141"/>
      <c r="J17" s="141"/>
      <c r="K17" s="141"/>
      <c r="L17" s="141"/>
      <c r="M17" s="141"/>
      <c r="N17" s="37"/>
      <c r="S17" s="39"/>
      <c r="T17" s="39"/>
    </row>
    <row r="18" spans="1:20" s="5" customFormat="1" ht="15" customHeight="1" x14ac:dyDescent="0.2">
      <c r="A18" s="44"/>
      <c r="B18" s="141" t="s">
        <v>12</v>
      </c>
      <c r="C18" s="26"/>
      <c r="D18" s="26"/>
      <c r="E18" s="159"/>
      <c r="F18" s="159"/>
      <c r="G18" s="159"/>
      <c r="H18" s="159"/>
      <c r="I18" s="159"/>
      <c r="J18" s="159"/>
      <c r="K18" s="159"/>
      <c r="L18" s="159"/>
      <c r="M18" s="159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1" t="s">
        <v>15</v>
      </c>
      <c r="D23" s="141"/>
      <c r="E23" s="57"/>
      <c r="F23" s="48"/>
      <c r="G23" s="141" t="s">
        <v>16</v>
      </c>
      <c r="H23" s="141"/>
      <c r="I23" s="141"/>
      <c r="J23" s="141"/>
      <c r="K23" s="58" t="s">
        <v>17</v>
      </c>
      <c r="L23" s="160"/>
      <c r="M23" s="161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1" t="s">
        <v>18</v>
      </c>
      <c r="D25" s="141"/>
      <c r="E25" s="57"/>
      <c r="F25" s="48"/>
      <c r="G25" s="141" t="s">
        <v>19</v>
      </c>
      <c r="H25" s="141"/>
      <c r="I25" s="141"/>
      <c r="J25" s="141"/>
      <c r="K25" s="141"/>
      <c r="L25" s="141"/>
      <c r="M25" s="14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51">
        <v>38.5</v>
      </c>
      <c r="F29" s="141" t="s">
        <v>75</v>
      </c>
      <c r="G29" s="101"/>
      <c r="H29" s="101"/>
      <c r="I29" s="75"/>
      <c r="J29" s="131"/>
      <c r="L29" s="141"/>
      <c r="M29" s="14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2" t="s">
        <v>22</v>
      </c>
      <c r="E34" s="61"/>
      <c r="F34" s="62"/>
      <c r="G34" s="61"/>
      <c r="H34" s="26"/>
      <c r="I34" s="61"/>
      <c r="J34" s="26"/>
      <c r="K34" s="61"/>
      <c r="L34" s="26"/>
      <c r="M34" s="162" t="s">
        <v>23</v>
      </c>
      <c r="N34" s="46"/>
      <c r="S34" s="6"/>
      <c r="T34" s="6"/>
    </row>
    <row r="35" spans="1:21" s="38" customFormat="1" ht="11.25" x14ac:dyDescent="0.2">
      <c r="A35" s="34"/>
      <c r="B35" s="141" t="s">
        <v>9</v>
      </c>
      <c r="C35" s="141"/>
      <c r="D35" s="141"/>
      <c r="E35" s="59"/>
      <c r="F35" s="48"/>
      <c r="G35" s="63"/>
      <c r="H35" s="141"/>
      <c r="I35" s="63"/>
      <c r="J35" s="141"/>
      <c r="K35" s="63"/>
      <c r="L35" s="141"/>
      <c r="M35" s="163"/>
      <c r="N35" s="37"/>
      <c r="S35" s="39"/>
      <c r="T35" s="39"/>
    </row>
    <row r="36" spans="1:21" s="38" customFormat="1" ht="11.25" x14ac:dyDescent="0.2">
      <c r="A36" s="34"/>
      <c r="B36" s="141" t="s">
        <v>24</v>
      </c>
      <c r="C36" s="141"/>
      <c r="D36" s="141"/>
      <c r="E36" s="59"/>
      <c r="F36" s="48"/>
      <c r="G36" s="63"/>
      <c r="H36" s="141"/>
      <c r="I36" s="63"/>
      <c r="J36" s="141"/>
      <c r="K36" s="63"/>
      <c r="L36" s="141"/>
      <c r="M36" s="164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1"/>
      <c r="C38" s="141"/>
      <c r="D38" s="141"/>
      <c r="E38" s="141"/>
      <c r="F38" s="48"/>
      <c r="G38" s="141"/>
      <c r="H38" s="141"/>
      <c r="I38" s="14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1"/>
      <c r="C40" s="141"/>
      <c r="D40" s="141"/>
      <c r="E40" s="141"/>
      <c r="F40" s="48"/>
      <c r="G40" s="141"/>
      <c r="H40" s="141"/>
      <c r="I40" s="14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1" t="s">
        <v>79</v>
      </c>
      <c r="C41" s="141"/>
      <c r="D41" s="141"/>
      <c r="E41" s="130">
        <v>38.5</v>
      </c>
      <c r="F41" s="132"/>
      <c r="G41" s="130"/>
      <c r="H41" s="133"/>
      <c r="I41" s="130"/>
      <c r="J41" s="133"/>
      <c r="K41" s="130"/>
      <c r="L41" s="147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1" t="s">
        <v>80</v>
      </c>
      <c r="C42" s="141"/>
      <c r="D42" s="141"/>
      <c r="E42" s="130">
        <v>38.5</v>
      </c>
      <c r="F42" s="132"/>
      <c r="G42" s="130"/>
      <c r="H42" s="133"/>
      <c r="I42" s="130"/>
      <c r="J42" s="133"/>
      <c r="K42" s="130"/>
      <c r="L42" s="147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5" t="s">
        <v>77</v>
      </c>
      <c r="B43" s="156"/>
      <c r="C43" s="141" t="s">
        <v>74</v>
      </c>
      <c r="D43" s="141"/>
      <c r="E43" s="128">
        <f>E42/E29</f>
        <v>1</v>
      </c>
      <c r="F43" s="48"/>
      <c r="G43" s="128">
        <f>G42/E29</f>
        <v>0</v>
      </c>
      <c r="H43" s="14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5" t="s">
        <v>77</v>
      </c>
      <c r="B44" s="156"/>
      <c r="C44" s="141" t="s">
        <v>74</v>
      </c>
      <c r="D44" s="141"/>
      <c r="E44" s="170">
        <f>(E42*E74+G42*G74+I42*I74+K42*K74)/12/E29</f>
        <v>1</v>
      </c>
      <c r="F44" s="170"/>
      <c r="G44" s="170"/>
      <c r="H44" s="170"/>
      <c r="I44" s="170"/>
      <c r="J44" s="170"/>
      <c r="K44" s="170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1"/>
      <c r="C45" s="141"/>
      <c r="D45" s="141"/>
      <c r="E45" s="141"/>
      <c r="F45" s="48"/>
      <c r="G45" s="141"/>
      <c r="H45" s="141"/>
      <c r="I45" s="14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1"/>
      <c r="F46" s="48"/>
      <c r="G46" s="141"/>
      <c r="H46" s="141"/>
      <c r="I46" s="14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1"/>
      <c r="C47" s="141"/>
      <c r="D47" s="141"/>
      <c r="E47" s="141"/>
      <c r="F47" s="48"/>
      <c r="G47" s="141"/>
      <c r="H47" s="141"/>
      <c r="I47" s="14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1" t="s">
        <v>25</v>
      </c>
      <c r="C48" s="141"/>
      <c r="D48" s="14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74" t="s">
        <v>27</v>
      </c>
      <c r="C49" s="174"/>
      <c r="D49" s="175"/>
      <c r="E49" s="71"/>
      <c r="F49" s="135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71" t="s">
        <v>28</v>
      </c>
      <c r="T49" s="171"/>
      <c r="U49" s="38" t="s">
        <v>29</v>
      </c>
    </row>
    <row r="50" spans="1:21" x14ac:dyDescent="0.25">
      <c r="A50" s="34"/>
      <c r="B50" s="178" t="s">
        <v>82</v>
      </c>
      <c r="C50" s="178"/>
      <c r="D50" s="175"/>
      <c r="E50" s="71"/>
      <c r="F50" s="135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0"/>
      <c r="T50" s="150"/>
      <c r="U50" s="38"/>
    </row>
    <row r="51" spans="1:21" x14ac:dyDescent="0.25">
      <c r="A51" s="34"/>
      <c r="B51" s="174" t="s">
        <v>30</v>
      </c>
      <c r="C51" s="174"/>
      <c r="D51" s="175"/>
      <c r="E51" s="136"/>
      <c r="F51" s="72" t="s">
        <v>26</v>
      </c>
      <c r="G51" s="136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1"/>
      <c r="C54" s="141"/>
      <c r="D54" s="14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1"/>
      <c r="C56" s="141"/>
      <c r="D56" s="14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1" t="s">
        <v>38</v>
      </c>
      <c r="C57" s="141"/>
      <c r="D57" s="141"/>
      <c r="E57" s="89">
        <f>IF(E42=0,0,IF(E48/E42*E41&gt;S60,(S60/E41*E42+E49+E51)*M57,E53*M57))</f>
        <v>0</v>
      </c>
      <c r="F57" s="137" t="s">
        <v>26</v>
      </c>
      <c r="G57" s="89">
        <f>IF(G42=0,0,IF(G48/G42*G41&gt;S60,(S60/G41*G42+G49+G51)*M57,G53*M57))</f>
        <v>0</v>
      </c>
      <c r="H57" s="138" t="s">
        <v>26</v>
      </c>
      <c r="I57" s="89">
        <f>IF(I42=0,0,IF(I48/I42*I41&gt;S60,(S60/I41*I42+I49+I51)*M57,I53*M57))</f>
        <v>0</v>
      </c>
      <c r="J57" s="139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1" t="s">
        <v>40</v>
      </c>
      <c r="C58" s="141"/>
      <c r="D58" s="141"/>
      <c r="E58" s="89">
        <f>IF(E42=0,0,IF(E48/E42*E41&gt;U60,(U60/E41*E42+E49+E51)*M58,E53*M58))</f>
        <v>0</v>
      </c>
      <c r="F58" s="137" t="s">
        <v>26</v>
      </c>
      <c r="G58" s="89">
        <f>IF(G42=0,0,IF(G48/G42*G41&gt;U60,(U60/G41*G42+G49+G51)*M58,G53*M58))</f>
        <v>0</v>
      </c>
      <c r="H58" s="138" t="s">
        <v>26</v>
      </c>
      <c r="I58" s="89">
        <f>IF(I42=0,0,IF(I48/I42*I41&gt;U60,(U60/I41*I42+I49+I51)*M58,I53*M58))</f>
        <v>0</v>
      </c>
      <c r="J58" s="139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1" t="s">
        <v>42</v>
      </c>
      <c r="C59" s="141"/>
      <c r="D59" s="141"/>
      <c r="E59" s="89">
        <f>IF(E42=0,0,IF(E48/E42*E41&gt;U60,(U60/E41*E42+E49+E51)*M59,E53*M59))</f>
        <v>0</v>
      </c>
      <c r="F59" s="137" t="s">
        <v>26</v>
      </c>
      <c r="G59" s="89">
        <f>IF(G42=0,0,IF(G48/G42*G41&gt;U60,(U60/G41*G42+G49+G51)*M59,G53*M59))</f>
        <v>0</v>
      </c>
      <c r="H59" s="138" t="s">
        <v>26</v>
      </c>
      <c r="I59" s="89">
        <f>IF(I42=0,0,IF(I48/I42*I41&gt;U60,(U60/I41*I42+I49+I51)*M59,I53*M59))</f>
        <v>0</v>
      </c>
      <c r="J59" s="139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1" t="s">
        <v>44</v>
      </c>
      <c r="C60" s="141"/>
      <c r="D60" s="141"/>
      <c r="E60" s="89">
        <f>IF(E42=0,0,IF(E48/E42*E41&gt;S60,(S60/E41*E42+E49+E51)*M60,E53*M60))</f>
        <v>0</v>
      </c>
      <c r="F60" s="137" t="s">
        <v>26</v>
      </c>
      <c r="G60" s="89">
        <f>IF(G42=0,0,IF(G48/G42*G41&gt;S60,(S60/G41*G42+G49+G51)*M60,G53*M60))</f>
        <v>0</v>
      </c>
      <c r="H60" s="138" t="s">
        <v>26</v>
      </c>
      <c r="I60" s="89">
        <f>IF(I42=0,0,IF(I48/I42*I41&gt;S60,(S60/I41*I42+I49+I51)*M60,I53*M60))</f>
        <v>0</v>
      </c>
      <c r="J60" s="139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4" t="s">
        <v>46</v>
      </c>
      <c r="C61" s="141"/>
      <c r="D61" s="141"/>
      <c r="E61" s="89">
        <f>IF(E42=0,0,IF(E48/E42*E41&gt;S60,(S60/E41*E42+E49+E51)*M61,E53*M61))</f>
        <v>0</v>
      </c>
      <c r="F61" s="137" t="s">
        <v>26</v>
      </c>
      <c r="G61" s="89">
        <f>IF(G42=0,0,IF(G48/G42*G41&gt;S60,(S60/G41*G42+G49+G51)*M61,G53*M61))</f>
        <v>0</v>
      </c>
      <c r="H61" s="138" t="s">
        <v>26</v>
      </c>
      <c r="I61" s="89">
        <f>IF(I42=0,0,IF(I48/I42*I41&gt;S60,(S60/I41*I42+I49+I51)*M61,I53*M61))</f>
        <v>0</v>
      </c>
      <c r="J61" s="139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4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4"/>
      <c r="N63" s="37"/>
      <c r="S63" s="39"/>
      <c r="T63" s="39"/>
    </row>
    <row r="64" spans="1:21" s="38" customFormat="1" ht="15" customHeight="1" x14ac:dyDescent="0.2">
      <c r="A64" s="34"/>
      <c r="B64" s="141" t="s">
        <v>48</v>
      </c>
      <c r="C64" s="141"/>
      <c r="D64" s="141"/>
      <c r="E64" s="152">
        <f>($E$52-$E$50)*M64</f>
        <v>0</v>
      </c>
      <c r="F64" s="135" t="s">
        <v>26</v>
      </c>
      <c r="G64" s="152">
        <f>($G$52-$G$50)*$M$64</f>
        <v>0</v>
      </c>
      <c r="H64" s="153" t="s">
        <v>26</v>
      </c>
      <c r="I64" s="152">
        <f>($I$52-$I$50)*M64</f>
        <v>0</v>
      </c>
      <c r="J64" s="154" t="s">
        <v>26</v>
      </c>
      <c r="K64" s="152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74"/>
      <c r="C65" s="174"/>
      <c r="D65" s="175"/>
      <c r="E65" s="152">
        <f>($E$52-$E$50)*M65</f>
        <v>0</v>
      </c>
      <c r="F65" s="135" t="s">
        <v>26</v>
      </c>
      <c r="G65" s="152">
        <f>($G$52-$G$50)*$M$64</f>
        <v>0</v>
      </c>
      <c r="H65" s="153" t="s">
        <v>26</v>
      </c>
      <c r="I65" s="152">
        <f>($I$52-$I$50)*M65</f>
        <v>0</v>
      </c>
      <c r="J65" s="154" t="s">
        <v>26</v>
      </c>
      <c r="K65" s="152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4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4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1"/>
      <c r="D68" s="141"/>
      <c r="E68" s="89">
        <f>$E$53*M68</f>
        <v>0</v>
      </c>
      <c r="F68" s="137" t="s">
        <v>26</v>
      </c>
      <c r="G68" s="89">
        <f>$G$53*M68</f>
        <v>0</v>
      </c>
      <c r="H68" s="138" t="s">
        <v>26</v>
      </c>
      <c r="I68" s="89">
        <f>$I$53*M68</f>
        <v>0</v>
      </c>
      <c r="J68" s="139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1" t="s">
        <v>51</v>
      </c>
      <c r="C69" s="141"/>
      <c r="D69" s="141"/>
      <c r="E69" s="89">
        <f>$E$53*M69</f>
        <v>0</v>
      </c>
      <c r="F69" s="137" t="s">
        <v>26</v>
      </c>
      <c r="G69" s="89">
        <f>$G$53*M69</f>
        <v>0</v>
      </c>
      <c r="H69" s="138" t="s">
        <v>26</v>
      </c>
      <c r="I69" s="89">
        <f>$I$53*M69</f>
        <v>0</v>
      </c>
      <c r="J69" s="139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1" t="s">
        <v>52</v>
      </c>
      <c r="C70" s="141"/>
      <c r="D70" s="141"/>
      <c r="E70" s="89">
        <f>$E$53*M70</f>
        <v>0</v>
      </c>
      <c r="F70" s="137" t="s">
        <v>26</v>
      </c>
      <c r="G70" s="89">
        <f>$G$53*M70</f>
        <v>0</v>
      </c>
      <c r="H70" s="138" t="s">
        <v>26</v>
      </c>
      <c r="I70" s="89">
        <f>$I$53*M70</f>
        <v>0</v>
      </c>
      <c r="J70" s="139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4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1"/>
      <c r="D73" s="141"/>
      <c r="E73" s="94"/>
      <c r="F73" s="83"/>
      <c r="G73" s="102"/>
      <c r="H73" s="85"/>
      <c r="I73" s="102"/>
      <c r="J73" s="103"/>
      <c r="K73" s="102"/>
      <c r="L73" s="103"/>
      <c r="M73" s="14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1" t="s">
        <v>55</v>
      </c>
      <c r="C74" s="141"/>
      <c r="D74" s="141"/>
      <c r="E74" s="105">
        <v>12</v>
      </c>
      <c r="F74" s="83"/>
      <c r="G74" s="105"/>
      <c r="H74" s="85"/>
      <c r="I74" s="105"/>
      <c r="J74" s="106"/>
      <c r="K74" s="105"/>
      <c r="L74" s="106"/>
      <c r="M74" s="141"/>
      <c r="N74" s="37"/>
      <c r="S74" s="39"/>
      <c r="T74" s="39"/>
    </row>
    <row r="75" spans="1:21" s="38" customFormat="1" ht="15" customHeight="1" x14ac:dyDescent="0.2">
      <c r="A75" s="34"/>
      <c r="B75" s="141" t="s">
        <v>56</v>
      </c>
      <c r="C75" s="141"/>
      <c r="D75" s="14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1"/>
      <c r="N75" s="37"/>
      <c r="S75" s="39"/>
      <c r="T75" s="39"/>
    </row>
    <row r="76" spans="1:21" s="38" customFormat="1" ht="5.25" customHeight="1" x14ac:dyDescent="0.2">
      <c r="A76" s="34"/>
      <c r="B76" s="141"/>
      <c r="C76" s="141"/>
      <c r="D76" s="141"/>
      <c r="E76" s="107"/>
      <c r="F76" s="48"/>
      <c r="G76" s="141"/>
      <c r="H76" s="141"/>
      <c r="I76" s="141"/>
      <c r="J76" s="141"/>
      <c r="K76" s="141"/>
      <c r="L76" s="141"/>
      <c r="M76" s="14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76" t="s">
        <v>59</v>
      </c>
      <c r="C78" s="176"/>
      <c r="D78" s="177"/>
      <c r="E78" s="134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76" t="s">
        <v>60</v>
      </c>
      <c r="C79" s="176"/>
      <c r="D79" s="177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76" t="s">
        <v>61</v>
      </c>
      <c r="C80" s="176"/>
      <c r="D80" s="177"/>
      <c r="E80" s="93">
        <f>$E$78*M80</f>
        <v>0</v>
      </c>
      <c r="F80" s="90" t="s">
        <v>26</v>
      </c>
      <c r="G80" s="109"/>
      <c r="H80" s="141"/>
      <c r="I80" s="141"/>
      <c r="J80" s="141"/>
      <c r="K80" s="141"/>
      <c r="L80" s="14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76" t="s">
        <v>62</v>
      </c>
      <c r="C81" s="176"/>
      <c r="D81" s="177"/>
      <c r="E81" s="93">
        <f>$E$78*M81</f>
        <v>0</v>
      </c>
      <c r="F81" s="90" t="s">
        <v>26</v>
      </c>
      <c r="G81" s="141"/>
      <c r="H81" s="141"/>
      <c r="I81" s="141"/>
      <c r="J81" s="141"/>
      <c r="K81" s="141"/>
      <c r="L81" s="14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76"/>
      <c r="C82" s="176"/>
      <c r="D82" s="177"/>
      <c r="E82" s="110">
        <f>$E$78*M82</f>
        <v>0</v>
      </c>
      <c r="F82" s="90" t="s">
        <v>26</v>
      </c>
      <c r="G82" s="141"/>
      <c r="H82" s="141"/>
      <c r="I82" s="141"/>
      <c r="J82" s="141"/>
      <c r="K82" s="141"/>
      <c r="L82" s="14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76"/>
      <c r="C83" s="176"/>
      <c r="D83" s="177"/>
      <c r="E83" s="110">
        <f>$E$78*M83</f>
        <v>0</v>
      </c>
      <c r="F83" s="90" t="s">
        <v>26</v>
      </c>
      <c r="G83" s="141"/>
      <c r="H83" s="141"/>
      <c r="I83" s="141"/>
      <c r="J83" s="141"/>
      <c r="K83" s="141"/>
      <c r="L83" s="141"/>
      <c r="M83" s="111"/>
      <c r="N83" s="37"/>
      <c r="S83" s="39"/>
      <c r="T83" s="39"/>
    </row>
    <row r="84" spans="1:22" s="38" customFormat="1" ht="12.75" customHeight="1" x14ac:dyDescent="0.2">
      <c r="A84" s="34"/>
      <c r="B84" s="176" t="s">
        <v>63</v>
      </c>
      <c r="C84" s="176"/>
      <c r="D84" s="177"/>
      <c r="E84" s="93">
        <f>(E53*E74+G53*G74+I53*I74+K53*K74+E78)*H84*J84/1000</f>
        <v>0</v>
      </c>
      <c r="F84" s="90" t="s">
        <v>26</v>
      </c>
      <c r="G84" s="141" t="s">
        <v>64</v>
      </c>
      <c r="H84" s="112"/>
      <c r="I84" s="141" t="s">
        <v>65</v>
      </c>
      <c r="J84" s="112"/>
      <c r="K84" s="141"/>
      <c r="L84" s="141"/>
      <c r="M84" s="113"/>
      <c r="N84" s="37"/>
      <c r="S84" s="39"/>
      <c r="T84" s="39"/>
    </row>
    <row r="85" spans="1:22" s="38" customFormat="1" ht="12.75" customHeight="1" x14ac:dyDescent="0.2">
      <c r="A85" s="34"/>
      <c r="B85" s="172" t="s">
        <v>66</v>
      </c>
      <c r="C85" s="172"/>
      <c r="D85" s="173"/>
      <c r="E85" s="93">
        <f>(E53*E74+G53*G74+I53*I74+K53*K74+E78)*J85/1000</f>
        <v>0</v>
      </c>
      <c r="F85" s="90" t="s">
        <v>26</v>
      </c>
      <c r="G85" s="141"/>
      <c r="H85" s="141"/>
      <c r="I85" s="141" t="s">
        <v>65</v>
      </c>
      <c r="J85" s="112"/>
      <c r="K85" s="141"/>
      <c r="L85" s="141"/>
      <c r="M85" s="113"/>
      <c r="N85" s="37"/>
      <c r="S85" s="39"/>
      <c r="T85" s="39"/>
    </row>
    <row r="86" spans="1:22" s="38" customFormat="1" ht="12.75" customHeight="1" x14ac:dyDescent="0.2">
      <c r="A86" s="34"/>
      <c r="B86" s="174"/>
      <c r="C86" s="174"/>
      <c r="D86" s="175"/>
      <c r="E86" s="71"/>
      <c r="F86" s="90" t="s">
        <v>26</v>
      </c>
      <c r="G86" s="141"/>
      <c r="H86" s="141"/>
      <c r="I86" s="141"/>
      <c r="J86" s="140"/>
      <c r="K86" s="141"/>
      <c r="L86" s="141"/>
      <c r="M86" s="113"/>
      <c r="N86" s="37"/>
      <c r="S86" s="39"/>
      <c r="T86" s="39"/>
    </row>
    <row r="87" spans="1:22" s="38" customFormat="1" ht="12.75" customHeight="1" x14ac:dyDescent="0.2">
      <c r="A87" s="34"/>
      <c r="B87" s="174"/>
      <c r="C87" s="174"/>
      <c r="D87" s="175"/>
      <c r="E87" s="71"/>
      <c r="F87" s="90" t="s">
        <v>26</v>
      </c>
      <c r="G87" s="141"/>
      <c r="H87" s="141"/>
      <c r="I87" s="141"/>
      <c r="J87" s="114"/>
      <c r="K87" s="141"/>
      <c r="L87" s="141"/>
      <c r="M87" s="113"/>
      <c r="N87" s="37"/>
      <c r="S87" s="39"/>
      <c r="T87" s="39"/>
    </row>
    <row r="88" spans="1:22" s="141" customFormat="1" ht="5.25" customHeight="1" thickBot="1" x14ac:dyDescent="0.25">
      <c r="A88" s="34"/>
      <c r="E88" s="107"/>
      <c r="F88" s="48"/>
      <c r="N88" s="37"/>
      <c r="P88" s="149"/>
      <c r="Q88" s="149"/>
      <c r="R88" s="38"/>
      <c r="S88" s="39"/>
      <c r="T88" s="39"/>
      <c r="U88" s="38"/>
      <c r="V88" s="149"/>
    </row>
    <row r="89" spans="1:22" s="38" customFormat="1" ht="12.75" customHeight="1" thickBot="1" x14ac:dyDescent="0.25">
      <c r="A89" s="34"/>
      <c r="B89" s="47" t="s">
        <v>67</v>
      </c>
      <c r="C89" s="141"/>
      <c r="D89" s="14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9"/>
      <c r="S89" s="107"/>
      <c r="T89" s="107"/>
      <c r="U89" s="149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A44:B44"/>
    <mergeCell ref="E44:K44"/>
    <mergeCell ref="S49:T49"/>
    <mergeCell ref="B85:D85"/>
    <mergeCell ref="B86:D86"/>
    <mergeCell ref="B51:D51"/>
    <mergeCell ref="B65:D65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1FEC2-C4BB-4D57-83F4-710960E9A58F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5" t="s">
        <v>2</v>
      </c>
      <c r="B3" s="166"/>
      <c r="C3" s="167"/>
      <c r="D3" s="168"/>
      <c r="E3" s="168"/>
      <c r="F3" s="169"/>
      <c r="G3" s="11" t="s">
        <v>3</v>
      </c>
      <c r="H3" s="167"/>
      <c r="I3" s="168"/>
      <c r="J3" s="168"/>
      <c r="K3" s="168"/>
      <c r="L3" s="168"/>
      <c r="M3" s="169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6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67"/>
      <c r="E5" s="168"/>
      <c r="F5" s="168"/>
      <c r="G5" s="168"/>
      <c r="H5" s="168"/>
      <c r="I5" s="168"/>
      <c r="J5" s="168"/>
      <c r="K5" s="168"/>
      <c r="L5" s="168"/>
      <c r="M5" s="169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67"/>
      <c r="E7" s="168"/>
      <c r="F7" s="168"/>
      <c r="G7" s="168"/>
      <c r="H7" s="168"/>
      <c r="I7" s="168"/>
      <c r="J7" s="168"/>
      <c r="K7" s="168"/>
      <c r="L7" s="168"/>
      <c r="M7" s="169"/>
      <c r="N7" s="12"/>
      <c r="P7" s="19" t="s">
        <v>6</v>
      </c>
      <c r="Q7" s="19"/>
      <c r="R7" s="19"/>
      <c r="S7" s="129"/>
      <c r="T7" s="129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1"/>
      <c r="C12" s="141"/>
      <c r="D12" s="141"/>
      <c r="E12" s="157" t="s">
        <v>9</v>
      </c>
      <c r="F12" s="157"/>
      <c r="G12" s="157"/>
      <c r="H12" s="141"/>
      <c r="I12" s="158"/>
      <c r="J12" s="158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1" t="s">
        <v>11</v>
      </c>
      <c r="C16" s="26"/>
      <c r="D16" s="26"/>
      <c r="E16" s="26"/>
      <c r="F16" s="45"/>
      <c r="G16" s="26"/>
      <c r="H16" s="141"/>
      <c r="I16" s="158"/>
      <c r="J16" s="158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1"/>
      <c r="C17" s="141"/>
      <c r="D17" s="141"/>
      <c r="E17" s="141"/>
      <c r="F17" s="48"/>
      <c r="G17" s="141"/>
      <c r="H17" s="141"/>
      <c r="I17" s="141"/>
      <c r="J17" s="141"/>
      <c r="K17" s="141"/>
      <c r="L17" s="141"/>
      <c r="M17" s="141"/>
      <c r="N17" s="37"/>
      <c r="S17" s="39"/>
      <c r="T17" s="39"/>
    </row>
    <row r="18" spans="1:20" s="5" customFormat="1" ht="15" customHeight="1" x14ac:dyDescent="0.2">
      <c r="A18" s="44"/>
      <c r="B18" s="141" t="s">
        <v>12</v>
      </c>
      <c r="C18" s="26"/>
      <c r="D18" s="26"/>
      <c r="E18" s="159"/>
      <c r="F18" s="159"/>
      <c r="G18" s="159"/>
      <c r="H18" s="159"/>
      <c r="I18" s="159"/>
      <c r="J18" s="159"/>
      <c r="K18" s="159"/>
      <c r="L18" s="159"/>
      <c r="M18" s="159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1" t="s">
        <v>15</v>
      </c>
      <c r="D23" s="141"/>
      <c r="E23" s="57"/>
      <c r="F23" s="48"/>
      <c r="G23" s="141" t="s">
        <v>16</v>
      </c>
      <c r="H23" s="141"/>
      <c r="I23" s="141"/>
      <c r="J23" s="141"/>
      <c r="K23" s="58" t="s">
        <v>17</v>
      </c>
      <c r="L23" s="160"/>
      <c r="M23" s="161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1" t="s">
        <v>18</v>
      </c>
      <c r="D25" s="141"/>
      <c r="E25" s="57"/>
      <c r="F25" s="48"/>
      <c r="G25" s="141" t="s">
        <v>19</v>
      </c>
      <c r="H25" s="141"/>
      <c r="I25" s="141"/>
      <c r="J25" s="141"/>
      <c r="K25" s="141"/>
      <c r="L25" s="141"/>
      <c r="M25" s="14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51">
        <v>38.5</v>
      </c>
      <c r="F29" s="141" t="s">
        <v>75</v>
      </c>
      <c r="G29" s="101"/>
      <c r="H29" s="101"/>
      <c r="I29" s="75"/>
      <c r="J29" s="131"/>
      <c r="L29" s="141"/>
      <c r="M29" s="14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2" t="s">
        <v>22</v>
      </c>
      <c r="E34" s="61"/>
      <c r="F34" s="62"/>
      <c r="G34" s="61"/>
      <c r="H34" s="26"/>
      <c r="I34" s="61"/>
      <c r="J34" s="26"/>
      <c r="K34" s="61"/>
      <c r="L34" s="26"/>
      <c r="M34" s="162" t="s">
        <v>23</v>
      </c>
      <c r="N34" s="46"/>
      <c r="S34" s="6"/>
      <c r="T34" s="6"/>
    </row>
    <row r="35" spans="1:21" s="38" customFormat="1" ht="11.25" x14ac:dyDescent="0.2">
      <c r="A35" s="34"/>
      <c r="B35" s="141" t="s">
        <v>9</v>
      </c>
      <c r="C35" s="141"/>
      <c r="D35" s="141"/>
      <c r="E35" s="59"/>
      <c r="F35" s="48"/>
      <c r="G35" s="63"/>
      <c r="H35" s="141"/>
      <c r="I35" s="63"/>
      <c r="J35" s="141"/>
      <c r="K35" s="63"/>
      <c r="L35" s="141"/>
      <c r="M35" s="163"/>
      <c r="N35" s="37"/>
      <c r="S35" s="39"/>
      <c r="T35" s="39"/>
    </row>
    <row r="36" spans="1:21" s="38" customFormat="1" ht="11.25" x14ac:dyDescent="0.2">
      <c r="A36" s="34"/>
      <c r="B36" s="141" t="s">
        <v>24</v>
      </c>
      <c r="C36" s="141"/>
      <c r="D36" s="141"/>
      <c r="E36" s="59"/>
      <c r="F36" s="48"/>
      <c r="G36" s="63"/>
      <c r="H36" s="141"/>
      <c r="I36" s="63"/>
      <c r="J36" s="141"/>
      <c r="K36" s="63"/>
      <c r="L36" s="141"/>
      <c r="M36" s="164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1"/>
      <c r="C38" s="141"/>
      <c r="D38" s="141"/>
      <c r="E38" s="141"/>
      <c r="F38" s="48"/>
      <c r="G38" s="141"/>
      <c r="H38" s="141"/>
      <c r="I38" s="14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1"/>
      <c r="C40" s="141"/>
      <c r="D40" s="141"/>
      <c r="E40" s="141"/>
      <c r="F40" s="48"/>
      <c r="G40" s="141"/>
      <c r="H40" s="141"/>
      <c r="I40" s="14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1" t="s">
        <v>79</v>
      </c>
      <c r="C41" s="141"/>
      <c r="D41" s="141"/>
      <c r="E41" s="130">
        <v>38.5</v>
      </c>
      <c r="F41" s="132"/>
      <c r="G41" s="130"/>
      <c r="H41" s="133"/>
      <c r="I41" s="130"/>
      <c r="J41" s="133"/>
      <c r="K41" s="130"/>
      <c r="L41" s="147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1" t="s">
        <v>80</v>
      </c>
      <c r="C42" s="141"/>
      <c r="D42" s="141"/>
      <c r="E42" s="130">
        <v>38.5</v>
      </c>
      <c r="F42" s="132"/>
      <c r="G42" s="130"/>
      <c r="H42" s="133"/>
      <c r="I42" s="130"/>
      <c r="J42" s="133"/>
      <c r="K42" s="130"/>
      <c r="L42" s="147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5" t="s">
        <v>77</v>
      </c>
      <c r="B43" s="156"/>
      <c r="C43" s="141" t="s">
        <v>74</v>
      </c>
      <c r="D43" s="141"/>
      <c r="E43" s="128">
        <f>E42/E29</f>
        <v>1</v>
      </c>
      <c r="F43" s="48"/>
      <c r="G43" s="128">
        <f>G42/E29</f>
        <v>0</v>
      </c>
      <c r="H43" s="14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5" t="s">
        <v>77</v>
      </c>
      <c r="B44" s="156"/>
      <c r="C44" s="141" t="s">
        <v>74</v>
      </c>
      <c r="D44" s="141"/>
      <c r="E44" s="170">
        <f>(E42*E74+G42*G74+I42*I74+K42*K74)/12/E29</f>
        <v>1</v>
      </c>
      <c r="F44" s="170"/>
      <c r="G44" s="170"/>
      <c r="H44" s="170"/>
      <c r="I44" s="170"/>
      <c r="J44" s="170"/>
      <c r="K44" s="170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1"/>
      <c r="C45" s="141"/>
      <c r="D45" s="141"/>
      <c r="E45" s="141"/>
      <c r="F45" s="48"/>
      <c r="G45" s="141"/>
      <c r="H45" s="141"/>
      <c r="I45" s="14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1"/>
      <c r="F46" s="48"/>
      <c r="G46" s="141"/>
      <c r="H46" s="141"/>
      <c r="I46" s="14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1"/>
      <c r="C47" s="141"/>
      <c r="D47" s="141"/>
      <c r="E47" s="141"/>
      <c r="F47" s="48"/>
      <c r="G47" s="141"/>
      <c r="H47" s="141"/>
      <c r="I47" s="14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1" t="s">
        <v>25</v>
      </c>
      <c r="C48" s="141"/>
      <c r="D48" s="14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74" t="s">
        <v>27</v>
      </c>
      <c r="C49" s="174"/>
      <c r="D49" s="175"/>
      <c r="E49" s="71"/>
      <c r="F49" s="135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71" t="s">
        <v>28</v>
      </c>
      <c r="T49" s="171"/>
      <c r="U49" s="38" t="s">
        <v>29</v>
      </c>
    </row>
    <row r="50" spans="1:21" x14ac:dyDescent="0.25">
      <c r="A50" s="34"/>
      <c r="B50" s="178" t="s">
        <v>82</v>
      </c>
      <c r="C50" s="178"/>
      <c r="D50" s="175"/>
      <c r="E50" s="71"/>
      <c r="F50" s="135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0"/>
      <c r="T50" s="150"/>
      <c r="U50" s="38"/>
    </row>
    <row r="51" spans="1:21" x14ac:dyDescent="0.25">
      <c r="A51" s="34"/>
      <c r="B51" s="174" t="s">
        <v>30</v>
      </c>
      <c r="C51" s="174"/>
      <c r="D51" s="175"/>
      <c r="E51" s="136"/>
      <c r="F51" s="72" t="s">
        <v>26</v>
      </c>
      <c r="G51" s="136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1"/>
      <c r="C54" s="141"/>
      <c r="D54" s="14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1"/>
      <c r="C56" s="141"/>
      <c r="D56" s="14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1" t="s">
        <v>38</v>
      </c>
      <c r="C57" s="141"/>
      <c r="D57" s="141"/>
      <c r="E57" s="89">
        <f>IF(E42=0,0,IF(E48/E42*E41&gt;S60,(S60/E41*E42+E49+E51)*M57,E53*M57))</f>
        <v>0</v>
      </c>
      <c r="F57" s="137" t="s">
        <v>26</v>
      </c>
      <c r="G57" s="89">
        <f>IF(G42=0,0,IF(G48/G42*G41&gt;S60,(S60/G41*G42+G49+G51)*M57,G53*M57))</f>
        <v>0</v>
      </c>
      <c r="H57" s="138" t="s">
        <v>26</v>
      </c>
      <c r="I57" s="89">
        <f>IF(I42=0,0,IF(I48/I42*I41&gt;S60,(S60/I41*I42+I49+I51)*M57,I53*M57))</f>
        <v>0</v>
      </c>
      <c r="J57" s="139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1" t="s">
        <v>40</v>
      </c>
      <c r="C58" s="141"/>
      <c r="D58" s="141"/>
      <c r="E58" s="89">
        <f>IF(E42=0,0,IF(E48/E42*E41&gt;U60,(U60/E41*E42+E49+E51)*M58,E53*M58))</f>
        <v>0</v>
      </c>
      <c r="F58" s="137" t="s">
        <v>26</v>
      </c>
      <c r="G58" s="89">
        <f>IF(G42=0,0,IF(G48/G42*G41&gt;U60,(U60/G41*G42+G49+G51)*M58,G53*M58))</f>
        <v>0</v>
      </c>
      <c r="H58" s="138" t="s">
        <v>26</v>
      </c>
      <c r="I58" s="89">
        <f>IF(I42=0,0,IF(I48/I42*I41&gt;U60,(U60/I41*I42+I49+I51)*M58,I53*M58))</f>
        <v>0</v>
      </c>
      <c r="J58" s="139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1" t="s">
        <v>42</v>
      </c>
      <c r="C59" s="141"/>
      <c r="D59" s="141"/>
      <c r="E59" s="89">
        <f>IF(E42=0,0,IF(E48/E42*E41&gt;U60,(U60/E41*E42+E49+E51)*M59,E53*M59))</f>
        <v>0</v>
      </c>
      <c r="F59" s="137" t="s">
        <v>26</v>
      </c>
      <c r="G59" s="89">
        <f>IF(G42=0,0,IF(G48/G42*G41&gt;U60,(U60/G41*G42+G49+G51)*M59,G53*M59))</f>
        <v>0</v>
      </c>
      <c r="H59" s="138" t="s">
        <v>26</v>
      </c>
      <c r="I59" s="89">
        <f>IF(I42=0,0,IF(I48/I42*I41&gt;U60,(U60/I41*I42+I49+I51)*M59,I53*M59))</f>
        <v>0</v>
      </c>
      <c r="J59" s="139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1" t="s">
        <v>44</v>
      </c>
      <c r="C60" s="141"/>
      <c r="D60" s="141"/>
      <c r="E60" s="89">
        <f>IF(E42=0,0,IF(E48/E42*E41&gt;S60,(S60/E41*E42+E49+E51)*M60,E53*M60))</f>
        <v>0</v>
      </c>
      <c r="F60" s="137" t="s">
        <v>26</v>
      </c>
      <c r="G60" s="89">
        <f>IF(G42=0,0,IF(G48/G42*G41&gt;S60,(S60/G41*G42+G49+G51)*M60,G53*M60))</f>
        <v>0</v>
      </c>
      <c r="H60" s="138" t="s">
        <v>26</v>
      </c>
      <c r="I60" s="89">
        <f>IF(I42=0,0,IF(I48/I42*I41&gt;S60,(S60/I41*I42+I49+I51)*M60,I53*M60))</f>
        <v>0</v>
      </c>
      <c r="J60" s="139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4" t="s">
        <v>46</v>
      </c>
      <c r="C61" s="141"/>
      <c r="D61" s="141"/>
      <c r="E61" s="89">
        <f>IF(E42=0,0,IF(E48/E42*E41&gt;S60,(S60/E41*E42+E49+E51)*M61,E53*M61))</f>
        <v>0</v>
      </c>
      <c r="F61" s="137" t="s">
        <v>26</v>
      </c>
      <c r="G61" s="89">
        <f>IF(G42=0,0,IF(G48/G42*G41&gt;S60,(S60/G41*G42+G49+G51)*M61,G53*M61))</f>
        <v>0</v>
      </c>
      <c r="H61" s="138" t="s">
        <v>26</v>
      </c>
      <c r="I61" s="89">
        <f>IF(I42=0,0,IF(I48/I42*I41&gt;S60,(S60/I41*I42+I49+I51)*M61,I53*M61))</f>
        <v>0</v>
      </c>
      <c r="J61" s="139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4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4"/>
      <c r="N63" s="37"/>
      <c r="S63" s="39"/>
      <c r="T63" s="39"/>
    </row>
    <row r="64" spans="1:21" s="38" customFormat="1" ht="15" customHeight="1" x14ac:dyDescent="0.2">
      <c r="A64" s="34"/>
      <c r="B64" s="141" t="s">
        <v>48</v>
      </c>
      <c r="C64" s="141"/>
      <c r="D64" s="141"/>
      <c r="E64" s="152">
        <f>($E$52-$E$50)*M64</f>
        <v>0</v>
      </c>
      <c r="F64" s="135" t="s">
        <v>26</v>
      </c>
      <c r="G64" s="152">
        <f>($G$52-$G$50)*$M$64</f>
        <v>0</v>
      </c>
      <c r="H64" s="153" t="s">
        <v>26</v>
      </c>
      <c r="I64" s="152">
        <f>($I$52-$I$50)*M64</f>
        <v>0</v>
      </c>
      <c r="J64" s="154" t="s">
        <v>26</v>
      </c>
      <c r="K64" s="152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74"/>
      <c r="C65" s="174"/>
      <c r="D65" s="175"/>
      <c r="E65" s="152">
        <f>($E$52-$E$50)*M65</f>
        <v>0</v>
      </c>
      <c r="F65" s="135" t="s">
        <v>26</v>
      </c>
      <c r="G65" s="152">
        <f>($G$52-$G$50)*$M$64</f>
        <v>0</v>
      </c>
      <c r="H65" s="153" t="s">
        <v>26</v>
      </c>
      <c r="I65" s="152">
        <f>($I$52-$I$50)*M65</f>
        <v>0</v>
      </c>
      <c r="J65" s="154" t="s">
        <v>26</v>
      </c>
      <c r="K65" s="152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4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4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1"/>
      <c r="D68" s="141"/>
      <c r="E68" s="89">
        <f>$E$53*M68</f>
        <v>0</v>
      </c>
      <c r="F68" s="137" t="s">
        <v>26</v>
      </c>
      <c r="G68" s="89">
        <f>$G$53*M68</f>
        <v>0</v>
      </c>
      <c r="H68" s="138" t="s">
        <v>26</v>
      </c>
      <c r="I68" s="89">
        <f>$I$53*M68</f>
        <v>0</v>
      </c>
      <c r="J68" s="139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1" t="s">
        <v>51</v>
      </c>
      <c r="C69" s="141"/>
      <c r="D69" s="141"/>
      <c r="E69" s="89">
        <f>$E$53*M69</f>
        <v>0</v>
      </c>
      <c r="F69" s="137" t="s">
        <v>26</v>
      </c>
      <c r="G69" s="89">
        <f>$G$53*M69</f>
        <v>0</v>
      </c>
      <c r="H69" s="138" t="s">
        <v>26</v>
      </c>
      <c r="I69" s="89">
        <f>$I$53*M69</f>
        <v>0</v>
      </c>
      <c r="J69" s="139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1" t="s">
        <v>52</v>
      </c>
      <c r="C70" s="141"/>
      <c r="D70" s="141"/>
      <c r="E70" s="89">
        <f>$E$53*M70</f>
        <v>0</v>
      </c>
      <c r="F70" s="137" t="s">
        <v>26</v>
      </c>
      <c r="G70" s="89">
        <f>$G$53*M70</f>
        <v>0</v>
      </c>
      <c r="H70" s="138" t="s">
        <v>26</v>
      </c>
      <c r="I70" s="89">
        <f>$I$53*M70</f>
        <v>0</v>
      </c>
      <c r="J70" s="139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4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1"/>
      <c r="D73" s="141"/>
      <c r="E73" s="94"/>
      <c r="F73" s="83"/>
      <c r="G73" s="102"/>
      <c r="H73" s="85"/>
      <c r="I73" s="102"/>
      <c r="J73" s="103"/>
      <c r="K73" s="102"/>
      <c r="L73" s="103"/>
      <c r="M73" s="14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1" t="s">
        <v>55</v>
      </c>
      <c r="C74" s="141"/>
      <c r="D74" s="141"/>
      <c r="E74" s="105">
        <v>12</v>
      </c>
      <c r="F74" s="83"/>
      <c r="G74" s="105"/>
      <c r="H74" s="85"/>
      <c r="I74" s="105"/>
      <c r="J74" s="106"/>
      <c r="K74" s="105"/>
      <c r="L74" s="106"/>
      <c r="M74" s="141"/>
      <c r="N74" s="37"/>
      <c r="S74" s="39"/>
      <c r="T74" s="39"/>
    </row>
    <row r="75" spans="1:21" s="38" customFormat="1" ht="15" customHeight="1" x14ac:dyDescent="0.2">
      <c r="A75" s="34"/>
      <c r="B75" s="141" t="s">
        <v>56</v>
      </c>
      <c r="C75" s="141"/>
      <c r="D75" s="14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1"/>
      <c r="N75" s="37"/>
      <c r="S75" s="39"/>
      <c r="T75" s="39"/>
    </row>
    <row r="76" spans="1:21" s="38" customFormat="1" ht="5.25" customHeight="1" x14ac:dyDescent="0.2">
      <c r="A76" s="34"/>
      <c r="B76" s="141"/>
      <c r="C76" s="141"/>
      <c r="D76" s="141"/>
      <c r="E76" s="107"/>
      <c r="F76" s="48"/>
      <c r="G76" s="141"/>
      <c r="H76" s="141"/>
      <c r="I76" s="141"/>
      <c r="J76" s="141"/>
      <c r="K76" s="141"/>
      <c r="L76" s="141"/>
      <c r="M76" s="14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76" t="s">
        <v>59</v>
      </c>
      <c r="C78" s="176"/>
      <c r="D78" s="177"/>
      <c r="E78" s="134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76" t="s">
        <v>60</v>
      </c>
      <c r="C79" s="176"/>
      <c r="D79" s="177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76" t="s">
        <v>61</v>
      </c>
      <c r="C80" s="176"/>
      <c r="D80" s="177"/>
      <c r="E80" s="93">
        <f>$E$78*M80</f>
        <v>0</v>
      </c>
      <c r="F80" s="90" t="s">
        <v>26</v>
      </c>
      <c r="G80" s="109"/>
      <c r="H80" s="141"/>
      <c r="I80" s="141"/>
      <c r="J80" s="141"/>
      <c r="K80" s="141"/>
      <c r="L80" s="14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76" t="s">
        <v>62</v>
      </c>
      <c r="C81" s="176"/>
      <c r="D81" s="177"/>
      <c r="E81" s="93">
        <f>$E$78*M81</f>
        <v>0</v>
      </c>
      <c r="F81" s="90" t="s">
        <v>26</v>
      </c>
      <c r="G81" s="141"/>
      <c r="H81" s="141"/>
      <c r="I81" s="141"/>
      <c r="J81" s="141"/>
      <c r="K81" s="141"/>
      <c r="L81" s="14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76"/>
      <c r="C82" s="176"/>
      <c r="D82" s="177"/>
      <c r="E82" s="110">
        <f>$E$78*M82</f>
        <v>0</v>
      </c>
      <c r="F82" s="90" t="s">
        <v>26</v>
      </c>
      <c r="G82" s="141"/>
      <c r="H82" s="141"/>
      <c r="I82" s="141"/>
      <c r="J82" s="141"/>
      <c r="K82" s="141"/>
      <c r="L82" s="14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76"/>
      <c r="C83" s="176"/>
      <c r="D83" s="177"/>
      <c r="E83" s="110">
        <f>$E$78*M83</f>
        <v>0</v>
      </c>
      <c r="F83" s="90" t="s">
        <v>26</v>
      </c>
      <c r="G83" s="141"/>
      <c r="H83" s="141"/>
      <c r="I83" s="141"/>
      <c r="J83" s="141"/>
      <c r="K83" s="141"/>
      <c r="L83" s="141"/>
      <c r="M83" s="111"/>
      <c r="N83" s="37"/>
      <c r="S83" s="39"/>
      <c r="T83" s="39"/>
    </row>
    <row r="84" spans="1:22" s="38" customFormat="1" ht="12.75" customHeight="1" x14ac:dyDescent="0.2">
      <c r="A84" s="34"/>
      <c r="B84" s="176" t="s">
        <v>63</v>
      </c>
      <c r="C84" s="176"/>
      <c r="D84" s="177"/>
      <c r="E84" s="93">
        <f>(E53*E74+G53*G74+I53*I74+K53*K74+E78)*H84*J84/1000</f>
        <v>0</v>
      </c>
      <c r="F84" s="90" t="s">
        <v>26</v>
      </c>
      <c r="G84" s="141" t="s">
        <v>64</v>
      </c>
      <c r="H84" s="112"/>
      <c r="I84" s="141" t="s">
        <v>65</v>
      </c>
      <c r="J84" s="112"/>
      <c r="K84" s="141"/>
      <c r="L84" s="141"/>
      <c r="M84" s="113"/>
      <c r="N84" s="37"/>
      <c r="S84" s="39"/>
      <c r="T84" s="39"/>
    </row>
    <row r="85" spans="1:22" s="38" customFormat="1" ht="12.75" customHeight="1" x14ac:dyDescent="0.2">
      <c r="A85" s="34"/>
      <c r="B85" s="172" t="s">
        <v>66</v>
      </c>
      <c r="C85" s="172"/>
      <c r="D85" s="173"/>
      <c r="E85" s="93">
        <f>(E53*E74+G53*G74+I53*I74+K53*K74+E78)*J85/1000</f>
        <v>0</v>
      </c>
      <c r="F85" s="90" t="s">
        <v>26</v>
      </c>
      <c r="G85" s="141"/>
      <c r="H85" s="141"/>
      <c r="I85" s="141" t="s">
        <v>65</v>
      </c>
      <c r="J85" s="112"/>
      <c r="K85" s="141"/>
      <c r="L85" s="141"/>
      <c r="M85" s="113"/>
      <c r="N85" s="37"/>
      <c r="S85" s="39"/>
      <c r="T85" s="39"/>
    </row>
    <row r="86" spans="1:22" s="38" customFormat="1" ht="12.75" customHeight="1" x14ac:dyDescent="0.2">
      <c r="A86" s="34"/>
      <c r="B86" s="174"/>
      <c r="C86" s="174"/>
      <c r="D86" s="175"/>
      <c r="E86" s="71"/>
      <c r="F86" s="90" t="s">
        <v>26</v>
      </c>
      <c r="G86" s="141"/>
      <c r="H86" s="141"/>
      <c r="I86" s="141"/>
      <c r="J86" s="140"/>
      <c r="K86" s="141"/>
      <c r="L86" s="141"/>
      <c r="M86" s="113"/>
      <c r="N86" s="37"/>
      <c r="S86" s="39"/>
      <c r="T86" s="39"/>
    </row>
    <row r="87" spans="1:22" s="38" customFormat="1" ht="12.75" customHeight="1" x14ac:dyDescent="0.2">
      <c r="A87" s="34"/>
      <c r="B87" s="174"/>
      <c r="C87" s="174"/>
      <c r="D87" s="175"/>
      <c r="E87" s="71"/>
      <c r="F87" s="90" t="s">
        <v>26</v>
      </c>
      <c r="G87" s="141"/>
      <c r="H87" s="141"/>
      <c r="I87" s="141"/>
      <c r="J87" s="114"/>
      <c r="K87" s="141"/>
      <c r="L87" s="141"/>
      <c r="M87" s="113"/>
      <c r="N87" s="37"/>
      <c r="S87" s="39"/>
      <c r="T87" s="39"/>
    </row>
    <row r="88" spans="1:22" s="141" customFormat="1" ht="5.25" customHeight="1" thickBot="1" x14ac:dyDescent="0.25">
      <c r="A88" s="34"/>
      <c r="E88" s="107"/>
      <c r="F88" s="48"/>
      <c r="N88" s="37"/>
      <c r="P88" s="149"/>
      <c r="Q88" s="149"/>
      <c r="R88" s="38"/>
      <c r="S88" s="39"/>
      <c r="T88" s="39"/>
      <c r="U88" s="38"/>
      <c r="V88" s="149"/>
    </row>
    <row r="89" spans="1:22" s="38" customFormat="1" ht="12.75" customHeight="1" thickBot="1" x14ac:dyDescent="0.25">
      <c r="A89" s="34"/>
      <c r="B89" s="47" t="s">
        <v>67</v>
      </c>
      <c r="C89" s="141"/>
      <c r="D89" s="14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9"/>
      <c r="S89" s="107"/>
      <c r="T89" s="107"/>
      <c r="U89" s="149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A44:B44"/>
    <mergeCell ref="E44:K44"/>
    <mergeCell ref="S49:T49"/>
    <mergeCell ref="B85:D85"/>
    <mergeCell ref="B86:D86"/>
    <mergeCell ref="B51:D51"/>
    <mergeCell ref="B65:D65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B62EF-CF5B-4BAC-AD4F-C6AC8B76F234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5" t="s">
        <v>2</v>
      </c>
      <c r="B3" s="166"/>
      <c r="C3" s="167"/>
      <c r="D3" s="168"/>
      <c r="E3" s="168"/>
      <c r="F3" s="169"/>
      <c r="G3" s="11" t="s">
        <v>3</v>
      </c>
      <c r="H3" s="167"/>
      <c r="I3" s="168"/>
      <c r="J3" s="168"/>
      <c r="K3" s="168"/>
      <c r="L3" s="168"/>
      <c r="M3" s="169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6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67"/>
      <c r="E5" s="168"/>
      <c r="F5" s="168"/>
      <c r="G5" s="168"/>
      <c r="H5" s="168"/>
      <c r="I5" s="168"/>
      <c r="J5" s="168"/>
      <c r="K5" s="168"/>
      <c r="L5" s="168"/>
      <c r="M5" s="169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67"/>
      <c r="E7" s="168"/>
      <c r="F7" s="168"/>
      <c r="G7" s="168"/>
      <c r="H7" s="168"/>
      <c r="I7" s="168"/>
      <c r="J7" s="168"/>
      <c r="K7" s="168"/>
      <c r="L7" s="168"/>
      <c r="M7" s="169"/>
      <c r="N7" s="12"/>
      <c r="P7" s="19" t="s">
        <v>6</v>
      </c>
      <c r="Q7" s="19"/>
      <c r="R7" s="19"/>
      <c r="S7" s="129"/>
      <c r="T7" s="129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1"/>
      <c r="C12" s="141"/>
      <c r="D12" s="141"/>
      <c r="E12" s="157" t="s">
        <v>9</v>
      </c>
      <c r="F12" s="157"/>
      <c r="G12" s="157"/>
      <c r="H12" s="141"/>
      <c r="I12" s="158"/>
      <c r="J12" s="158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1" t="s">
        <v>11</v>
      </c>
      <c r="C16" s="26"/>
      <c r="D16" s="26"/>
      <c r="E16" s="26"/>
      <c r="F16" s="45"/>
      <c r="G16" s="26"/>
      <c r="H16" s="141"/>
      <c r="I16" s="158"/>
      <c r="J16" s="158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1"/>
      <c r="C17" s="141"/>
      <c r="D17" s="141"/>
      <c r="E17" s="141"/>
      <c r="F17" s="48"/>
      <c r="G17" s="141"/>
      <c r="H17" s="141"/>
      <c r="I17" s="141"/>
      <c r="J17" s="141"/>
      <c r="K17" s="141"/>
      <c r="L17" s="141"/>
      <c r="M17" s="141"/>
      <c r="N17" s="37"/>
      <c r="S17" s="39"/>
      <c r="T17" s="39"/>
    </row>
    <row r="18" spans="1:20" s="5" customFormat="1" ht="15" customHeight="1" x14ac:dyDescent="0.2">
      <c r="A18" s="44"/>
      <c r="B18" s="141" t="s">
        <v>12</v>
      </c>
      <c r="C18" s="26"/>
      <c r="D18" s="26"/>
      <c r="E18" s="159"/>
      <c r="F18" s="159"/>
      <c r="G18" s="159"/>
      <c r="H18" s="159"/>
      <c r="I18" s="159"/>
      <c r="J18" s="159"/>
      <c r="K18" s="159"/>
      <c r="L18" s="159"/>
      <c r="M18" s="159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1" t="s">
        <v>15</v>
      </c>
      <c r="D23" s="141"/>
      <c r="E23" s="57"/>
      <c r="F23" s="48"/>
      <c r="G23" s="141" t="s">
        <v>16</v>
      </c>
      <c r="H23" s="141"/>
      <c r="I23" s="141"/>
      <c r="J23" s="141"/>
      <c r="K23" s="58" t="s">
        <v>17</v>
      </c>
      <c r="L23" s="160"/>
      <c r="M23" s="161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1" t="s">
        <v>18</v>
      </c>
      <c r="D25" s="141"/>
      <c r="E25" s="57"/>
      <c r="F25" s="48"/>
      <c r="G25" s="141" t="s">
        <v>19</v>
      </c>
      <c r="H25" s="141"/>
      <c r="I25" s="141"/>
      <c r="J25" s="141"/>
      <c r="K25" s="141"/>
      <c r="L25" s="141"/>
      <c r="M25" s="14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51">
        <v>38.5</v>
      </c>
      <c r="F29" s="141" t="s">
        <v>75</v>
      </c>
      <c r="G29" s="101"/>
      <c r="H29" s="101"/>
      <c r="I29" s="75"/>
      <c r="J29" s="131"/>
      <c r="L29" s="141"/>
      <c r="M29" s="14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2" t="s">
        <v>22</v>
      </c>
      <c r="E34" s="61"/>
      <c r="F34" s="62"/>
      <c r="G34" s="61"/>
      <c r="H34" s="26"/>
      <c r="I34" s="61"/>
      <c r="J34" s="26"/>
      <c r="K34" s="61"/>
      <c r="L34" s="26"/>
      <c r="M34" s="162" t="s">
        <v>23</v>
      </c>
      <c r="N34" s="46"/>
      <c r="S34" s="6"/>
      <c r="T34" s="6"/>
    </row>
    <row r="35" spans="1:21" s="38" customFormat="1" ht="11.25" x14ac:dyDescent="0.2">
      <c r="A35" s="34"/>
      <c r="B35" s="141" t="s">
        <v>9</v>
      </c>
      <c r="C35" s="141"/>
      <c r="D35" s="141"/>
      <c r="E35" s="59"/>
      <c r="F35" s="48"/>
      <c r="G35" s="63"/>
      <c r="H35" s="141"/>
      <c r="I35" s="63"/>
      <c r="J35" s="141"/>
      <c r="K35" s="63"/>
      <c r="L35" s="141"/>
      <c r="M35" s="163"/>
      <c r="N35" s="37"/>
      <c r="S35" s="39"/>
      <c r="T35" s="39"/>
    </row>
    <row r="36" spans="1:21" s="38" customFormat="1" ht="11.25" x14ac:dyDescent="0.2">
      <c r="A36" s="34"/>
      <c r="B36" s="141" t="s">
        <v>24</v>
      </c>
      <c r="C36" s="141"/>
      <c r="D36" s="141"/>
      <c r="E36" s="59"/>
      <c r="F36" s="48"/>
      <c r="G36" s="63"/>
      <c r="H36" s="141"/>
      <c r="I36" s="63"/>
      <c r="J36" s="141"/>
      <c r="K36" s="63"/>
      <c r="L36" s="141"/>
      <c r="M36" s="164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1"/>
      <c r="C38" s="141"/>
      <c r="D38" s="141"/>
      <c r="E38" s="141"/>
      <c r="F38" s="48"/>
      <c r="G38" s="141"/>
      <c r="H38" s="141"/>
      <c r="I38" s="14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1"/>
      <c r="C40" s="141"/>
      <c r="D40" s="141"/>
      <c r="E40" s="141"/>
      <c r="F40" s="48"/>
      <c r="G40" s="141"/>
      <c r="H40" s="141"/>
      <c r="I40" s="14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1" t="s">
        <v>79</v>
      </c>
      <c r="C41" s="141"/>
      <c r="D41" s="141"/>
      <c r="E41" s="130">
        <v>38.5</v>
      </c>
      <c r="F41" s="132"/>
      <c r="G41" s="130"/>
      <c r="H41" s="133"/>
      <c r="I41" s="130"/>
      <c r="J41" s="133"/>
      <c r="K41" s="130"/>
      <c r="L41" s="147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1" t="s">
        <v>80</v>
      </c>
      <c r="C42" s="141"/>
      <c r="D42" s="141"/>
      <c r="E42" s="130">
        <v>38.5</v>
      </c>
      <c r="F42" s="132"/>
      <c r="G42" s="130"/>
      <c r="H42" s="133"/>
      <c r="I42" s="130"/>
      <c r="J42" s="133"/>
      <c r="K42" s="130"/>
      <c r="L42" s="147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5" t="s">
        <v>77</v>
      </c>
      <c r="B43" s="156"/>
      <c r="C43" s="141" t="s">
        <v>74</v>
      </c>
      <c r="D43" s="141"/>
      <c r="E43" s="128">
        <f>E42/E29</f>
        <v>1</v>
      </c>
      <c r="F43" s="48"/>
      <c r="G43" s="128">
        <f>G42/E29</f>
        <v>0</v>
      </c>
      <c r="H43" s="14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5" t="s">
        <v>77</v>
      </c>
      <c r="B44" s="156"/>
      <c r="C44" s="141" t="s">
        <v>74</v>
      </c>
      <c r="D44" s="141"/>
      <c r="E44" s="170">
        <f>(E42*E74+G42*G74+I42*I74+K42*K74)/12/E29</f>
        <v>1</v>
      </c>
      <c r="F44" s="170"/>
      <c r="G44" s="170"/>
      <c r="H44" s="170"/>
      <c r="I44" s="170"/>
      <c r="J44" s="170"/>
      <c r="K44" s="170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1"/>
      <c r="C45" s="141"/>
      <c r="D45" s="141"/>
      <c r="E45" s="141"/>
      <c r="F45" s="48"/>
      <c r="G45" s="141"/>
      <c r="H45" s="141"/>
      <c r="I45" s="14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1"/>
      <c r="F46" s="48"/>
      <c r="G46" s="141"/>
      <c r="H46" s="141"/>
      <c r="I46" s="14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1"/>
      <c r="C47" s="141"/>
      <c r="D47" s="141"/>
      <c r="E47" s="141"/>
      <c r="F47" s="48"/>
      <c r="G47" s="141"/>
      <c r="H47" s="141"/>
      <c r="I47" s="14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1" t="s">
        <v>25</v>
      </c>
      <c r="C48" s="141"/>
      <c r="D48" s="14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74" t="s">
        <v>27</v>
      </c>
      <c r="C49" s="174"/>
      <c r="D49" s="175"/>
      <c r="E49" s="71"/>
      <c r="F49" s="135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71" t="s">
        <v>28</v>
      </c>
      <c r="T49" s="171"/>
      <c r="U49" s="38" t="s">
        <v>29</v>
      </c>
    </row>
    <row r="50" spans="1:21" x14ac:dyDescent="0.25">
      <c r="A50" s="34"/>
      <c r="B50" s="178" t="s">
        <v>82</v>
      </c>
      <c r="C50" s="178"/>
      <c r="D50" s="175"/>
      <c r="E50" s="71"/>
      <c r="F50" s="135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0"/>
      <c r="T50" s="150"/>
      <c r="U50" s="38"/>
    </row>
    <row r="51" spans="1:21" x14ac:dyDescent="0.25">
      <c r="A51" s="34"/>
      <c r="B51" s="174" t="s">
        <v>30</v>
      </c>
      <c r="C51" s="174"/>
      <c r="D51" s="175"/>
      <c r="E51" s="136"/>
      <c r="F51" s="72" t="s">
        <v>26</v>
      </c>
      <c r="G51" s="136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1"/>
      <c r="C54" s="141"/>
      <c r="D54" s="14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1"/>
      <c r="C56" s="141"/>
      <c r="D56" s="14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1" t="s">
        <v>38</v>
      </c>
      <c r="C57" s="141"/>
      <c r="D57" s="141"/>
      <c r="E57" s="89">
        <f>IF(E42=0,0,IF(E48/E42*E41&gt;S60,(S60/E41*E42+E49+E51)*M57,E53*M57))</f>
        <v>0</v>
      </c>
      <c r="F57" s="137" t="s">
        <v>26</v>
      </c>
      <c r="G57" s="89">
        <f>IF(G42=0,0,IF(G48/G42*G41&gt;S60,(S60/G41*G42+G49+G51)*M57,G53*M57))</f>
        <v>0</v>
      </c>
      <c r="H57" s="138" t="s">
        <v>26</v>
      </c>
      <c r="I57" s="89">
        <f>IF(I42=0,0,IF(I48/I42*I41&gt;S60,(S60/I41*I42+I49+I51)*M57,I53*M57))</f>
        <v>0</v>
      </c>
      <c r="J57" s="139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1" t="s">
        <v>40</v>
      </c>
      <c r="C58" s="141"/>
      <c r="D58" s="141"/>
      <c r="E58" s="89">
        <f>IF(E42=0,0,IF(E48/E42*E41&gt;U60,(U60/E41*E42+E49+E51)*M58,E53*M58))</f>
        <v>0</v>
      </c>
      <c r="F58" s="137" t="s">
        <v>26</v>
      </c>
      <c r="G58" s="89">
        <f>IF(G42=0,0,IF(G48/G42*G41&gt;U60,(U60/G41*G42+G49+G51)*M58,G53*M58))</f>
        <v>0</v>
      </c>
      <c r="H58" s="138" t="s">
        <v>26</v>
      </c>
      <c r="I58" s="89">
        <f>IF(I42=0,0,IF(I48/I42*I41&gt;U60,(U60/I41*I42+I49+I51)*M58,I53*M58))</f>
        <v>0</v>
      </c>
      <c r="J58" s="139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1" t="s">
        <v>42</v>
      </c>
      <c r="C59" s="141"/>
      <c r="D59" s="141"/>
      <c r="E59" s="89">
        <f>IF(E42=0,0,IF(E48/E42*E41&gt;U60,(U60/E41*E42+E49+E51)*M59,E53*M59))</f>
        <v>0</v>
      </c>
      <c r="F59" s="137" t="s">
        <v>26</v>
      </c>
      <c r="G59" s="89">
        <f>IF(G42=0,0,IF(G48/G42*G41&gt;U60,(U60/G41*G42+G49+G51)*M59,G53*M59))</f>
        <v>0</v>
      </c>
      <c r="H59" s="138" t="s">
        <v>26</v>
      </c>
      <c r="I59" s="89">
        <f>IF(I42=0,0,IF(I48/I42*I41&gt;U60,(U60/I41*I42+I49+I51)*M59,I53*M59))</f>
        <v>0</v>
      </c>
      <c r="J59" s="139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1" t="s">
        <v>44</v>
      </c>
      <c r="C60" s="141"/>
      <c r="D60" s="141"/>
      <c r="E60" s="89">
        <f>IF(E42=0,0,IF(E48/E42*E41&gt;S60,(S60/E41*E42+E49+E51)*M60,E53*M60))</f>
        <v>0</v>
      </c>
      <c r="F60" s="137" t="s">
        <v>26</v>
      </c>
      <c r="G60" s="89">
        <f>IF(G42=0,0,IF(G48/G42*G41&gt;S60,(S60/G41*G42+G49+G51)*M60,G53*M60))</f>
        <v>0</v>
      </c>
      <c r="H60" s="138" t="s">
        <v>26</v>
      </c>
      <c r="I60" s="89">
        <f>IF(I42=0,0,IF(I48/I42*I41&gt;S60,(S60/I41*I42+I49+I51)*M60,I53*M60))</f>
        <v>0</v>
      </c>
      <c r="J60" s="139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4" t="s">
        <v>46</v>
      </c>
      <c r="C61" s="141"/>
      <c r="D61" s="141"/>
      <c r="E61" s="89">
        <f>IF(E42=0,0,IF(E48/E42*E41&gt;S60,(S60/E41*E42+E49+E51)*M61,E53*M61))</f>
        <v>0</v>
      </c>
      <c r="F61" s="137" t="s">
        <v>26</v>
      </c>
      <c r="G61" s="89">
        <f>IF(G42=0,0,IF(G48/G42*G41&gt;S60,(S60/G41*G42+G49+G51)*M61,G53*M61))</f>
        <v>0</v>
      </c>
      <c r="H61" s="138" t="s">
        <v>26</v>
      </c>
      <c r="I61" s="89">
        <f>IF(I42=0,0,IF(I48/I42*I41&gt;S60,(S60/I41*I42+I49+I51)*M61,I53*M61))</f>
        <v>0</v>
      </c>
      <c r="J61" s="139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4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4"/>
      <c r="N63" s="37"/>
      <c r="S63" s="39"/>
      <c r="T63" s="39"/>
    </row>
    <row r="64" spans="1:21" s="38" customFormat="1" ht="15" customHeight="1" x14ac:dyDescent="0.2">
      <c r="A64" s="34"/>
      <c r="B64" s="141" t="s">
        <v>48</v>
      </c>
      <c r="C64" s="141"/>
      <c r="D64" s="141"/>
      <c r="E64" s="152">
        <f>($E$52-$E$50)*M64</f>
        <v>0</v>
      </c>
      <c r="F64" s="135" t="s">
        <v>26</v>
      </c>
      <c r="G64" s="152">
        <f>($G$52-$G$50)*$M$64</f>
        <v>0</v>
      </c>
      <c r="H64" s="153" t="s">
        <v>26</v>
      </c>
      <c r="I64" s="152">
        <f>($I$52-$I$50)*M64</f>
        <v>0</v>
      </c>
      <c r="J64" s="154" t="s">
        <v>26</v>
      </c>
      <c r="K64" s="152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74"/>
      <c r="C65" s="174"/>
      <c r="D65" s="175"/>
      <c r="E65" s="152">
        <f>($E$52-$E$50)*M65</f>
        <v>0</v>
      </c>
      <c r="F65" s="135" t="s">
        <v>26</v>
      </c>
      <c r="G65" s="152">
        <f>($G$52-$G$50)*$M$64</f>
        <v>0</v>
      </c>
      <c r="H65" s="153" t="s">
        <v>26</v>
      </c>
      <c r="I65" s="152">
        <f>($I$52-$I$50)*M65</f>
        <v>0</v>
      </c>
      <c r="J65" s="154" t="s">
        <v>26</v>
      </c>
      <c r="K65" s="152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4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4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1"/>
      <c r="D68" s="141"/>
      <c r="E68" s="89">
        <f>$E$53*M68</f>
        <v>0</v>
      </c>
      <c r="F68" s="137" t="s">
        <v>26</v>
      </c>
      <c r="G68" s="89">
        <f>$G$53*M68</f>
        <v>0</v>
      </c>
      <c r="H68" s="138" t="s">
        <v>26</v>
      </c>
      <c r="I68" s="89">
        <f>$I$53*M68</f>
        <v>0</v>
      </c>
      <c r="J68" s="139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1" t="s">
        <v>51</v>
      </c>
      <c r="C69" s="141"/>
      <c r="D69" s="141"/>
      <c r="E69" s="89">
        <f>$E$53*M69</f>
        <v>0</v>
      </c>
      <c r="F69" s="137" t="s">
        <v>26</v>
      </c>
      <c r="G69" s="89">
        <f>$G$53*M69</f>
        <v>0</v>
      </c>
      <c r="H69" s="138" t="s">
        <v>26</v>
      </c>
      <c r="I69" s="89">
        <f>$I$53*M69</f>
        <v>0</v>
      </c>
      <c r="J69" s="139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1" t="s">
        <v>52</v>
      </c>
      <c r="C70" s="141"/>
      <c r="D70" s="141"/>
      <c r="E70" s="89">
        <f>$E$53*M70</f>
        <v>0</v>
      </c>
      <c r="F70" s="137" t="s">
        <v>26</v>
      </c>
      <c r="G70" s="89">
        <f>$G$53*M70</f>
        <v>0</v>
      </c>
      <c r="H70" s="138" t="s">
        <v>26</v>
      </c>
      <c r="I70" s="89">
        <f>$I$53*M70</f>
        <v>0</v>
      </c>
      <c r="J70" s="139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4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1"/>
      <c r="D73" s="141"/>
      <c r="E73" s="94"/>
      <c r="F73" s="83"/>
      <c r="G73" s="102"/>
      <c r="H73" s="85"/>
      <c r="I73" s="102"/>
      <c r="J73" s="103"/>
      <c r="K73" s="102"/>
      <c r="L73" s="103"/>
      <c r="M73" s="14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1" t="s">
        <v>55</v>
      </c>
      <c r="C74" s="141"/>
      <c r="D74" s="141"/>
      <c r="E74" s="105">
        <v>12</v>
      </c>
      <c r="F74" s="83"/>
      <c r="G74" s="105"/>
      <c r="H74" s="85"/>
      <c r="I74" s="105"/>
      <c r="J74" s="106"/>
      <c r="K74" s="105"/>
      <c r="L74" s="106"/>
      <c r="M74" s="141"/>
      <c r="N74" s="37"/>
      <c r="S74" s="39"/>
      <c r="T74" s="39"/>
    </row>
    <row r="75" spans="1:21" s="38" customFormat="1" ht="15" customHeight="1" x14ac:dyDescent="0.2">
      <c r="A75" s="34"/>
      <c r="B75" s="141" t="s">
        <v>56</v>
      </c>
      <c r="C75" s="141"/>
      <c r="D75" s="14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1"/>
      <c r="N75" s="37"/>
      <c r="S75" s="39"/>
      <c r="T75" s="39"/>
    </row>
    <row r="76" spans="1:21" s="38" customFormat="1" ht="5.25" customHeight="1" x14ac:dyDescent="0.2">
      <c r="A76" s="34"/>
      <c r="B76" s="141"/>
      <c r="C76" s="141"/>
      <c r="D76" s="141"/>
      <c r="E76" s="107"/>
      <c r="F76" s="48"/>
      <c r="G76" s="141"/>
      <c r="H76" s="141"/>
      <c r="I76" s="141"/>
      <c r="J76" s="141"/>
      <c r="K76" s="141"/>
      <c r="L76" s="141"/>
      <c r="M76" s="14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76" t="s">
        <v>59</v>
      </c>
      <c r="C78" s="176"/>
      <c r="D78" s="177"/>
      <c r="E78" s="134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76" t="s">
        <v>60</v>
      </c>
      <c r="C79" s="176"/>
      <c r="D79" s="177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76" t="s">
        <v>61</v>
      </c>
      <c r="C80" s="176"/>
      <c r="D80" s="177"/>
      <c r="E80" s="93">
        <f>$E$78*M80</f>
        <v>0</v>
      </c>
      <c r="F80" s="90" t="s">
        <v>26</v>
      </c>
      <c r="G80" s="109"/>
      <c r="H80" s="141"/>
      <c r="I80" s="141"/>
      <c r="J80" s="141"/>
      <c r="K80" s="141"/>
      <c r="L80" s="14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76" t="s">
        <v>62</v>
      </c>
      <c r="C81" s="176"/>
      <c r="D81" s="177"/>
      <c r="E81" s="93">
        <f>$E$78*M81</f>
        <v>0</v>
      </c>
      <c r="F81" s="90" t="s">
        <v>26</v>
      </c>
      <c r="G81" s="141"/>
      <c r="H81" s="141"/>
      <c r="I81" s="141"/>
      <c r="J81" s="141"/>
      <c r="K81" s="141"/>
      <c r="L81" s="14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76"/>
      <c r="C82" s="176"/>
      <c r="D82" s="177"/>
      <c r="E82" s="110">
        <f>$E$78*M82</f>
        <v>0</v>
      </c>
      <c r="F82" s="90" t="s">
        <v>26</v>
      </c>
      <c r="G82" s="141"/>
      <c r="H82" s="141"/>
      <c r="I82" s="141"/>
      <c r="J82" s="141"/>
      <c r="K82" s="141"/>
      <c r="L82" s="14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76"/>
      <c r="C83" s="176"/>
      <c r="D83" s="177"/>
      <c r="E83" s="110">
        <f>$E$78*M83</f>
        <v>0</v>
      </c>
      <c r="F83" s="90" t="s">
        <v>26</v>
      </c>
      <c r="G83" s="141"/>
      <c r="H83" s="141"/>
      <c r="I83" s="141"/>
      <c r="J83" s="141"/>
      <c r="K83" s="141"/>
      <c r="L83" s="141"/>
      <c r="M83" s="111"/>
      <c r="N83" s="37"/>
      <c r="S83" s="39"/>
      <c r="T83" s="39"/>
    </row>
    <row r="84" spans="1:22" s="38" customFormat="1" ht="12.75" customHeight="1" x14ac:dyDescent="0.2">
      <c r="A84" s="34"/>
      <c r="B84" s="176" t="s">
        <v>63</v>
      </c>
      <c r="C84" s="176"/>
      <c r="D84" s="177"/>
      <c r="E84" s="93">
        <f>(E53*E74+G53*G74+I53*I74+K53*K74+E78)*H84*J84/1000</f>
        <v>0</v>
      </c>
      <c r="F84" s="90" t="s">
        <v>26</v>
      </c>
      <c r="G84" s="141" t="s">
        <v>64</v>
      </c>
      <c r="H84" s="112"/>
      <c r="I84" s="141" t="s">
        <v>65</v>
      </c>
      <c r="J84" s="112"/>
      <c r="K84" s="141"/>
      <c r="L84" s="141"/>
      <c r="M84" s="113"/>
      <c r="N84" s="37"/>
      <c r="S84" s="39"/>
      <c r="T84" s="39"/>
    </row>
    <row r="85" spans="1:22" s="38" customFormat="1" ht="12.75" customHeight="1" x14ac:dyDescent="0.2">
      <c r="A85" s="34"/>
      <c r="B85" s="172" t="s">
        <v>66</v>
      </c>
      <c r="C85" s="172"/>
      <c r="D85" s="173"/>
      <c r="E85" s="93">
        <f>(E53*E74+G53*G74+I53*I74+K53*K74+E78)*J85/1000</f>
        <v>0</v>
      </c>
      <c r="F85" s="90" t="s">
        <v>26</v>
      </c>
      <c r="G85" s="141"/>
      <c r="H85" s="141"/>
      <c r="I85" s="141" t="s">
        <v>65</v>
      </c>
      <c r="J85" s="112"/>
      <c r="K85" s="141"/>
      <c r="L85" s="141"/>
      <c r="M85" s="113"/>
      <c r="N85" s="37"/>
      <c r="S85" s="39"/>
      <c r="T85" s="39"/>
    </row>
    <row r="86" spans="1:22" s="38" customFormat="1" ht="12.75" customHeight="1" x14ac:dyDescent="0.2">
      <c r="A86" s="34"/>
      <c r="B86" s="174"/>
      <c r="C86" s="174"/>
      <c r="D86" s="175"/>
      <c r="E86" s="71"/>
      <c r="F86" s="90" t="s">
        <v>26</v>
      </c>
      <c r="G86" s="141"/>
      <c r="H86" s="141"/>
      <c r="I86" s="141"/>
      <c r="J86" s="140"/>
      <c r="K86" s="141"/>
      <c r="L86" s="141"/>
      <c r="M86" s="113"/>
      <c r="N86" s="37"/>
      <c r="S86" s="39"/>
      <c r="T86" s="39"/>
    </row>
    <row r="87" spans="1:22" s="38" customFormat="1" ht="12.75" customHeight="1" x14ac:dyDescent="0.2">
      <c r="A87" s="34"/>
      <c r="B87" s="174"/>
      <c r="C87" s="174"/>
      <c r="D87" s="175"/>
      <c r="E87" s="71"/>
      <c r="F87" s="90" t="s">
        <v>26</v>
      </c>
      <c r="G87" s="141"/>
      <c r="H87" s="141"/>
      <c r="I87" s="141"/>
      <c r="J87" s="114"/>
      <c r="K87" s="141"/>
      <c r="L87" s="141"/>
      <c r="M87" s="113"/>
      <c r="N87" s="37"/>
      <c r="S87" s="39"/>
      <c r="T87" s="39"/>
    </row>
    <row r="88" spans="1:22" s="141" customFormat="1" ht="5.25" customHeight="1" thickBot="1" x14ac:dyDescent="0.25">
      <c r="A88" s="34"/>
      <c r="E88" s="107"/>
      <c r="F88" s="48"/>
      <c r="N88" s="37"/>
      <c r="P88" s="149"/>
      <c r="Q88" s="149"/>
      <c r="R88" s="38"/>
      <c r="S88" s="39"/>
      <c r="T88" s="39"/>
      <c r="U88" s="38"/>
      <c r="V88" s="149"/>
    </row>
    <row r="89" spans="1:22" s="38" customFormat="1" ht="12.75" customHeight="1" thickBot="1" x14ac:dyDescent="0.25">
      <c r="A89" s="34"/>
      <c r="B89" s="47" t="s">
        <v>67</v>
      </c>
      <c r="C89" s="141"/>
      <c r="D89" s="14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9"/>
      <c r="S89" s="107"/>
      <c r="T89" s="107"/>
      <c r="U89" s="149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A44:B44"/>
    <mergeCell ref="E44:K44"/>
    <mergeCell ref="S49:T49"/>
    <mergeCell ref="B85:D85"/>
    <mergeCell ref="B86:D86"/>
    <mergeCell ref="B51:D51"/>
    <mergeCell ref="B65:D65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247F-0E19-4447-8454-7EBD9CF60865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5" t="s">
        <v>2</v>
      </c>
      <c r="B3" s="166"/>
      <c r="C3" s="167"/>
      <c r="D3" s="168"/>
      <c r="E3" s="168"/>
      <c r="F3" s="169"/>
      <c r="G3" s="11" t="s">
        <v>3</v>
      </c>
      <c r="H3" s="167"/>
      <c r="I3" s="168"/>
      <c r="J3" s="168"/>
      <c r="K3" s="168"/>
      <c r="L3" s="168"/>
      <c r="M3" s="169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6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67"/>
      <c r="E5" s="168"/>
      <c r="F5" s="168"/>
      <c r="G5" s="168"/>
      <c r="H5" s="168"/>
      <c r="I5" s="168"/>
      <c r="J5" s="168"/>
      <c r="K5" s="168"/>
      <c r="L5" s="168"/>
      <c r="M5" s="169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67"/>
      <c r="E7" s="168"/>
      <c r="F7" s="168"/>
      <c r="G7" s="168"/>
      <c r="H7" s="168"/>
      <c r="I7" s="168"/>
      <c r="J7" s="168"/>
      <c r="K7" s="168"/>
      <c r="L7" s="168"/>
      <c r="M7" s="169"/>
      <c r="N7" s="12"/>
      <c r="P7" s="19" t="s">
        <v>6</v>
      </c>
      <c r="Q7" s="19"/>
      <c r="R7" s="19"/>
      <c r="S7" s="129"/>
      <c r="T7" s="129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1"/>
      <c r="C12" s="141"/>
      <c r="D12" s="141"/>
      <c r="E12" s="157" t="s">
        <v>9</v>
      </c>
      <c r="F12" s="157"/>
      <c r="G12" s="157"/>
      <c r="H12" s="141"/>
      <c r="I12" s="158"/>
      <c r="J12" s="158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1" t="s">
        <v>11</v>
      </c>
      <c r="C16" s="26"/>
      <c r="D16" s="26"/>
      <c r="E16" s="26"/>
      <c r="F16" s="45"/>
      <c r="G16" s="26"/>
      <c r="H16" s="141"/>
      <c r="I16" s="158"/>
      <c r="J16" s="158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1"/>
      <c r="C17" s="141"/>
      <c r="D17" s="141"/>
      <c r="E17" s="141"/>
      <c r="F17" s="48"/>
      <c r="G17" s="141"/>
      <c r="H17" s="141"/>
      <c r="I17" s="141"/>
      <c r="J17" s="141"/>
      <c r="K17" s="141"/>
      <c r="L17" s="141"/>
      <c r="M17" s="141"/>
      <c r="N17" s="37"/>
      <c r="S17" s="39"/>
      <c r="T17" s="39"/>
    </row>
    <row r="18" spans="1:20" s="5" customFormat="1" ht="15" customHeight="1" x14ac:dyDescent="0.2">
      <c r="A18" s="44"/>
      <c r="B18" s="141" t="s">
        <v>12</v>
      </c>
      <c r="C18" s="26"/>
      <c r="D18" s="26"/>
      <c r="E18" s="159"/>
      <c r="F18" s="159"/>
      <c r="G18" s="159"/>
      <c r="H18" s="159"/>
      <c r="I18" s="159"/>
      <c r="J18" s="159"/>
      <c r="K18" s="159"/>
      <c r="L18" s="159"/>
      <c r="M18" s="159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1" t="s">
        <v>15</v>
      </c>
      <c r="D23" s="141"/>
      <c r="E23" s="57"/>
      <c r="F23" s="48"/>
      <c r="G23" s="141" t="s">
        <v>16</v>
      </c>
      <c r="H23" s="141"/>
      <c r="I23" s="141"/>
      <c r="J23" s="141"/>
      <c r="K23" s="58" t="s">
        <v>17</v>
      </c>
      <c r="L23" s="160"/>
      <c r="M23" s="161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1" t="s">
        <v>18</v>
      </c>
      <c r="D25" s="141"/>
      <c r="E25" s="57"/>
      <c r="F25" s="48"/>
      <c r="G25" s="141" t="s">
        <v>19</v>
      </c>
      <c r="H25" s="141"/>
      <c r="I25" s="141"/>
      <c r="J25" s="141"/>
      <c r="K25" s="141"/>
      <c r="L25" s="141"/>
      <c r="M25" s="14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51">
        <v>38.5</v>
      </c>
      <c r="F29" s="141" t="s">
        <v>75</v>
      </c>
      <c r="G29" s="101"/>
      <c r="H29" s="101"/>
      <c r="I29" s="75"/>
      <c r="J29" s="131"/>
      <c r="L29" s="141"/>
      <c r="M29" s="14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2" t="s">
        <v>22</v>
      </c>
      <c r="E34" s="61"/>
      <c r="F34" s="62"/>
      <c r="G34" s="61"/>
      <c r="H34" s="26"/>
      <c r="I34" s="61"/>
      <c r="J34" s="26"/>
      <c r="K34" s="61"/>
      <c r="L34" s="26"/>
      <c r="M34" s="162" t="s">
        <v>23</v>
      </c>
      <c r="N34" s="46"/>
      <c r="S34" s="6"/>
      <c r="T34" s="6"/>
    </row>
    <row r="35" spans="1:21" s="38" customFormat="1" ht="11.25" x14ac:dyDescent="0.2">
      <c r="A35" s="34"/>
      <c r="B35" s="141" t="s">
        <v>9</v>
      </c>
      <c r="C35" s="141"/>
      <c r="D35" s="141"/>
      <c r="E35" s="59"/>
      <c r="F35" s="48"/>
      <c r="G35" s="63"/>
      <c r="H35" s="141"/>
      <c r="I35" s="63"/>
      <c r="J35" s="141"/>
      <c r="K35" s="63"/>
      <c r="L35" s="141"/>
      <c r="M35" s="163"/>
      <c r="N35" s="37"/>
      <c r="S35" s="39"/>
      <c r="T35" s="39"/>
    </row>
    <row r="36" spans="1:21" s="38" customFormat="1" ht="11.25" x14ac:dyDescent="0.2">
      <c r="A36" s="34"/>
      <c r="B36" s="141" t="s">
        <v>24</v>
      </c>
      <c r="C36" s="141"/>
      <c r="D36" s="141"/>
      <c r="E36" s="59"/>
      <c r="F36" s="48"/>
      <c r="G36" s="63"/>
      <c r="H36" s="141"/>
      <c r="I36" s="63"/>
      <c r="J36" s="141"/>
      <c r="K36" s="63"/>
      <c r="L36" s="141"/>
      <c r="M36" s="164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1"/>
      <c r="C38" s="141"/>
      <c r="D38" s="141"/>
      <c r="E38" s="141"/>
      <c r="F38" s="48"/>
      <c r="G38" s="141"/>
      <c r="H38" s="141"/>
      <c r="I38" s="14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1"/>
      <c r="C40" s="141"/>
      <c r="D40" s="141"/>
      <c r="E40" s="141"/>
      <c r="F40" s="48"/>
      <c r="G40" s="141"/>
      <c r="H40" s="141"/>
      <c r="I40" s="14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1" t="s">
        <v>79</v>
      </c>
      <c r="C41" s="141"/>
      <c r="D41" s="141"/>
      <c r="E41" s="130">
        <v>38.5</v>
      </c>
      <c r="F41" s="132"/>
      <c r="G41" s="130"/>
      <c r="H41" s="133"/>
      <c r="I41" s="130"/>
      <c r="J41" s="133"/>
      <c r="K41" s="130"/>
      <c r="L41" s="147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1" t="s">
        <v>80</v>
      </c>
      <c r="C42" s="141"/>
      <c r="D42" s="141"/>
      <c r="E42" s="130">
        <v>38.5</v>
      </c>
      <c r="F42" s="132"/>
      <c r="G42" s="130"/>
      <c r="H42" s="133"/>
      <c r="I42" s="130"/>
      <c r="J42" s="133"/>
      <c r="K42" s="130"/>
      <c r="L42" s="147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5" t="s">
        <v>77</v>
      </c>
      <c r="B43" s="156"/>
      <c r="C43" s="141" t="s">
        <v>74</v>
      </c>
      <c r="D43" s="141"/>
      <c r="E43" s="128">
        <f>E42/E29</f>
        <v>1</v>
      </c>
      <c r="F43" s="48"/>
      <c r="G43" s="128">
        <f>G42/E29</f>
        <v>0</v>
      </c>
      <c r="H43" s="14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5" t="s">
        <v>77</v>
      </c>
      <c r="B44" s="156"/>
      <c r="C44" s="141" t="s">
        <v>74</v>
      </c>
      <c r="D44" s="141"/>
      <c r="E44" s="170">
        <f>(E42*E74+G42*G74+I42*I74+K42*K74)/12/E29</f>
        <v>1</v>
      </c>
      <c r="F44" s="170"/>
      <c r="G44" s="170"/>
      <c r="H44" s="170"/>
      <c r="I44" s="170"/>
      <c r="J44" s="170"/>
      <c r="K44" s="170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1"/>
      <c r="C45" s="141"/>
      <c r="D45" s="141"/>
      <c r="E45" s="141"/>
      <c r="F45" s="48"/>
      <c r="G45" s="141"/>
      <c r="H45" s="141"/>
      <c r="I45" s="14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1"/>
      <c r="F46" s="48"/>
      <c r="G46" s="141"/>
      <c r="H46" s="141"/>
      <c r="I46" s="14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1"/>
      <c r="C47" s="141"/>
      <c r="D47" s="141"/>
      <c r="E47" s="141"/>
      <c r="F47" s="48"/>
      <c r="G47" s="141"/>
      <c r="H47" s="141"/>
      <c r="I47" s="14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1" t="s">
        <v>25</v>
      </c>
      <c r="C48" s="141"/>
      <c r="D48" s="14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74" t="s">
        <v>27</v>
      </c>
      <c r="C49" s="174"/>
      <c r="D49" s="175"/>
      <c r="E49" s="71"/>
      <c r="F49" s="135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71" t="s">
        <v>28</v>
      </c>
      <c r="T49" s="171"/>
      <c r="U49" s="38" t="s">
        <v>29</v>
      </c>
    </row>
    <row r="50" spans="1:21" x14ac:dyDescent="0.25">
      <c r="A50" s="34"/>
      <c r="B50" s="178" t="s">
        <v>82</v>
      </c>
      <c r="C50" s="178"/>
      <c r="D50" s="175"/>
      <c r="E50" s="71"/>
      <c r="F50" s="135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0"/>
      <c r="T50" s="150"/>
      <c r="U50" s="38"/>
    </row>
    <row r="51" spans="1:21" x14ac:dyDescent="0.25">
      <c r="A51" s="34"/>
      <c r="B51" s="174" t="s">
        <v>30</v>
      </c>
      <c r="C51" s="174"/>
      <c r="D51" s="175"/>
      <c r="E51" s="136"/>
      <c r="F51" s="72" t="s">
        <v>26</v>
      </c>
      <c r="G51" s="136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1"/>
      <c r="C54" s="141"/>
      <c r="D54" s="14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1"/>
      <c r="C56" s="141"/>
      <c r="D56" s="14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1" t="s">
        <v>38</v>
      </c>
      <c r="C57" s="141"/>
      <c r="D57" s="141"/>
      <c r="E57" s="89">
        <f>IF(E42=0,0,IF(E48/E42*E41&gt;S60,(S60/E41*E42+E49+E51)*M57,E53*M57))</f>
        <v>0</v>
      </c>
      <c r="F57" s="137" t="s">
        <v>26</v>
      </c>
      <c r="G57" s="89">
        <f>IF(G42=0,0,IF(G48/G42*G41&gt;S60,(S60/G41*G42+G49+G51)*M57,G53*M57))</f>
        <v>0</v>
      </c>
      <c r="H57" s="138" t="s">
        <v>26</v>
      </c>
      <c r="I57" s="89">
        <f>IF(I42=0,0,IF(I48/I42*I41&gt;S60,(S60/I41*I42+I49+I51)*M57,I53*M57))</f>
        <v>0</v>
      </c>
      <c r="J57" s="139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1" t="s">
        <v>40</v>
      </c>
      <c r="C58" s="141"/>
      <c r="D58" s="141"/>
      <c r="E58" s="89">
        <f>IF(E42=0,0,IF(E48/E42*E41&gt;U60,(U60/E41*E42+E49+E51)*M58,E53*M58))</f>
        <v>0</v>
      </c>
      <c r="F58" s="137" t="s">
        <v>26</v>
      </c>
      <c r="G58" s="89">
        <f>IF(G42=0,0,IF(G48/G42*G41&gt;U60,(U60/G41*G42+G49+G51)*M58,G53*M58))</f>
        <v>0</v>
      </c>
      <c r="H58" s="138" t="s">
        <v>26</v>
      </c>
      <c r="I58" s="89">
        <f>IF(I42=0,0,IF(I48/I42*I41&gt;U60,(U60/I41*I42+I49+I51)*M58,I53*M58))</f>
        <v>0</v>
      </c>
      <c r="J58" s="139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1" t="s">
        <v>42</v>
      </c>
      <c r="C59" s="141"/>
      <c r="D59" s="141"/>
      <c r="E59" s="89">
        <f>IF(E42=0,0,IF(E48/E42*E41&gt;U60,(U60/E41*E42+E49+E51)*M59,E53*M59))</f>
        <v>0</v>
      </c>
      <c r="F59" s="137" t="s">
        <v>26</v>
      </c>
      <c r="G59" s="89">
        <f>IF(G42=0,0,IF(G48/G42*G41&gt;U60,(U60/G41*G42+G49+G51)*M59,G53*M59))</f>
        <v>0</v>
      </c>
      <c r="H59" s="138" t="s">
        <v>26</v>
      </c>
      <c r="I59" s="89">
        <f>IF(I42=0,0,IF(I48/I42*I41&gt;U60,(U60/I41*I42+I49+I51)*M59,I53*M59))</f>
        <v>0</v>
      </c>
      <c r="J59" s="139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1" t="s">
        <v>44</v>
      </c>
      <c r="C60" s="141"/>
      <c r="D60" s="141"/>
      <c r="E60" s="89">
        <f>IF(E42=0,0,IF(E48/E42*E41&gt;S60,(S60/E41*E42+E49+E51)*M60,E53*M60))</f>
        <v>0</v>
      </c>
      <c r="F60" s="137" t="s">
        <v>26</v>
      </c>
      <c r="G60" s="89">
        <f>IF(G42=0,0,IF(G48/G42*G41&gt;S60,(S60/G41*G42+G49+G51)*M60,G53*M60))</f>
        <v>0</v>
      </c>
      <c r="H60" s="138" t="s">
        <v>26</v>
      </c>
      <c r="I60" s="89">
        <f>IF(I42=0,0,IF(I48/I42*I41&gt;S60,(S60/I41*I42+I49+I51)*M60,I53*M60))</f>
        <v>0</v>
      </c>
      <c r="J60" s="139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4" t="s">
        <v>46</v>
      </c>
      <c r="C61" s="141"/>
      <c r="D61" s="141"/>
      <c r="E61" s="89">
        <f>IF(E42=0,0,IF(E48/E42*E41&gt;S60,(S60/E41*E42+E49+E51)*M61,E53*M61))</f>
        <v>0</v>
      </c>
      <c r="F61" s="137" t="s">
        <v>26</v>
      </c>
      <c r="G61" s="89">
        <f>IF(G42=0,0,IF(G48/G42*G41&gt;S60,(S60/G41*G42+G49+G51)*M61,G53*M61))</f>
        <v>0</v>
      </c>
      <c r="H61" s="138" t="s">
        <v>26</v>
      </c>
      <c r="I61" s="89">
        <f>IF(I42=0,0,IF(I48/I42*I41&gt;S60,(S60/I41*I42+I49+I51)*M61,I53*M61))</f>
        <v>0</v>
      </c>
      <c r="J61" s="139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4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4"/>
      <c r="N63" s="37"/>
      <c r="S63" s="39"/>
      <c r="T63" s="39"/>
    </row>
    <row r="64" spans="1:21" s="38" customFormat="1" ht="15" customHeight="1" x14ac:dyDescent="0.2">
      <c r="A64" s="34"/>
      <c r="B64" s="141" t="s">
        <v>48</v>
      </c>
      <c r="C64" s="141"/>
      <c r="D64" s="141"/>
      <c r="E64" s="152">
        <f>($E$52-$E$50)*M64</f>
        <v>0</v>
      </c>
      <c r="F64" s="135" t="s">
        <v>26</v>
      </c>
      <c r="G64" s="152">
        <f>($G$52-$G$50)*$M$64</f>
        <v>0</v>
      </c>
      <c r="H64" s="153" t="s">
        <v>26</v>
      </c>
      <c r="I64" s="152">
        <f>($I$52-$I$50)*M64</f>
        <v>0</v>
      </c>
      <c r="J64" s="154" t="s">
        <v>26</v>
      </c>
      <c r="K64" s="152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74"/>
      <c r="C65" s="174"/>
      <c r="D65" s="175"/>
      <c r="E65" s="152">
        <f>($E$52-$E$50)*M65</f>
        <v>0</v>
      </c>
      <c r="F65" s="135" t="s">
        <v>26</v>
      </c>
      <c r="G65" s="152">
        <f>($G$52-$G$50)*$M$64</f>
        <v>0</v>
      </c>
      <c r="H65" s="153" t="s">
        <v>26</v>
      </c>
      <c r="I65" s="152">
        <f>($I$52-$I$50)*M65</f>
        <v>0</v>
      </c>
      <c r="J65" s="154" t="s">
        <v>26</v>
      </c>
      <c r="K65" s="152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4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4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1"/>
      <c r="D68" s="141"/>
      <c r="E68" s="89">
        <f>$E$53*M68</f>
        <v>0</v>
      </c>
      <c r="F68" s="137" t="s">
        <v>26</v>
      </c>
      <c r="G68" s="89">
        <f>$G$53*M68</f>
        <v>0</v>
      </c>
      <c r="H68" s="138" t="s">
        <v>26</v>
      </c>
      <c r="I68" s="89">
        <f>$I$53*M68</f>
        <v>0</v>
      </c>
      <c r="J68" s="139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1" t="s">
        <v>51</v>
      </c>
      <c r="C69" s="141"/>
      <c r="D69" s="141"/>
      <c r="E69" s="89">
        <f>$E$53*M69</f>
        <v>0</v>
      </c>
      <c r="F69" s="137" t="s">
        <v>26</v>
      </c>
      <c r="G69" s="89">
        <f>$G$53*M69</f>
        <v>0</v>
      </c>
      <c r="H69" s="138" t="s">
        <v>26</v>
      </c>
      <c r="I69" s="89">
        <f>$I$53*M69</f>
        <v>0</v>
      </c>
      <c r="J69" s="139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1" t="s">
        <v>52</v>
      </c>
      <c r="C70" s="141"/>
      <c r="D70" s="141"/>
      <c r="E70" s="89">
        <f>$E$53*M70</f>
        <v>0</v>
      </c>
      <c r="F70" s="137" t="s">
        <v>26</v>
      </c>
      <c r="G70" s="89">
        <f>$G$53*M70</f>
        <v>0</v>
      </c>
      <c r="H70" s="138" t="s">
        <v>26</v>
      </c>
      <c r="I70" s="89">
        <f>$I$53*M70</f>
        <v>0</v>
      </c>
      <c r="J70" s="139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4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1"/>
      <c r="D73" s="141"/>
      <c r="E73" s="94"/>
      <c r="F73" s="83"/>
      <c r="G73" s="102"/>
      <c r="H73" s="85"/>
      <c r="I73" s="102"/>
      <c r="J73" s="103"/>
      <c r="K73" s="102"/>
      <c r="L73" s="103"/>
      <c r="M73" s="14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1" t="s">
        <v>55</v>
      </c>
      <c r="C74" s="141"/>
      <c r="D74" s="141"/>
      <c r="E74" s="105">
        <v>12</v>
      </c>
      <c r="F74" s="83"/>
      <c r="G74" s="105"/>
      <c r="H74" s="85"/>
      <c r="I74" s="105"/>
      <c r="J74" s="106"/>
      <c r="K74" s="105"/>
      <c r="L74" s="106"/>
      <c r="M74" s="141"/>
      <c r="N74" s="37"/>
      <c r="S74" s="39"/>
      <c r="T74" s="39"/>
    </row>
    <row r="75" spans="1:21" s="38" customFormat="1" ht="15" customHeight="1" x14ac:dyDescent="0.2">
      <c r="A75" s="34"/>
      <c r="B75" s="141" t="s">
        <v>56</v>
      </c>
      <c r="C75" s="141"/>
      <c r="D75" s="14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1"/>
      <c r="N75" s="37"/>
      <c r="S75" s="39"/>
      <c r="T75" s="39"/>
    </row>
    <row r="76" spans="1:21" s="38" customFormat="1" ht="5.25" customHeight="1" x14ac:dyDescent="0.2">
      <c r="A76" s="34"/>
      <c r="B76" s="141"/>
      <c r="C76" s="141"/>
      <c r="D76" s="141"/>
      <c r="E76" s="107"/>
      <c r="F76" s="48"/>
      <c r="G76" s="141"/>
      <c r="H76" s="141"/>
      <c r="I76" s="141"/>
      <c r="J76" s="141"/>
      <c r="K76" s="141"/>
      <c r="L76" s="141"/>
      <c r="M76" s="14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76" t="s">
        <v>59</v>
      </c>
      <c r="C78" s="176"/>
      <c r="D78" s="177"/>
      <c r="E78" s="134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76" t="s">
        <v>60</v>
      </c>
      <c r="C79" s="176"/>
      <c r="D79" s="177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76" t="s">
        <v>61</v>
      </c>
      <c r="C80" s="176"/>
      <c r="D80" s="177"/>
      <c r="E80" s="93">
        <f>$E$78*M80</f>
        <v>0</v>
      </c>
      <c r="F80" s="90" t="s">
        <v>26</v>
      </c>
      <c r="G80" s="109"/>
      <c r="H80" s="141"/>
      <c r="I80" s="141"/>
      <c r="J80" s="141"/>
      <c r="K80" s="141"/>
      <c r="L80" s="14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76" t="s">
        <v>62</v>
      </c>
      <c r="C81" s="176"/>
      <c r="D81" s="177"/>
      <c r="E81" s="93">
        <f>$E$78*M81</f>
        <v>0</v>
      </c>
      <c r="F81" s="90" t="s">
        <v>26</v>
      </c>
      <c r="G81" s="141"/>
      <c r="H81" s="141"/>
      <c r="I81" s="141"/>
      <c r="J81" s="141"/>
      <c r="K81" s="141"/>
      <c r="L81" s="14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76"/>
      <c r="C82" s="176"/>
      <c r="D82" s="177"/>
      <c r="E82" s="110">
        <f>$E$78*M82</f>
        <v>0</v>
      </c>
      <c r="F82" s="90" t="s">
        <v>26</v>
      </c>
      <c r="G82" s="141"/>
      <c r="H82" s="141"/>
      <c r="I82" s="141"/>
      <c r="J82" s="141"/>
      <c r="K82" s="141"/>
      <c r="L82" s="14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76"/>
      <c r="C83" s="176"/>
      <c r="D83" s="177"/>
      <c r="E83" s="110">
        <f>$E$78*M83</f>
        <v>0</v>
      </c>
      <c r="F83" s="90" t="s">
        <v>26</v>
      </c>
      <c r="G83" s="141"/>
      <c r="H83" s="141"/>
      <c r="I83" s="141"/>
      <c r="J83" s="141"/>
      <c r="K83" s="141"/>
      <c r="L83" s="141"/>
      <c r="M83" s="111"/>
      <c r="N83" s="37"/>
      <c r="S83" s="39"/>
      <c r="T83" s="39"/>
    </row>
    <row r="84" spans="1:22" s="38" customFormat="1" ht="12.75" customHeight="1" x14ac:dyDescent="0.2">
      <c r="A84" s="34"/>
      <c r="B84" s="176" t="s">
        <v>63</v>
      </c>
      <c r="C84" s="176"/>
      <c r="D84" s="177"/>
      <c r="E84" s="93">
        <f>(E53*E74+G53*G74+I53*I74+K53*K74+E78)*H84*J84/1000</f>
        <v>0</v>
      </c>
      <c r="F84" s="90" t="s">
        <v>26</v>
      </c>
      <c r="G84" s="141" t="s">
        <v>64</v>
      </c>
      <c r="H84" s="112"/>
      <c r="I84" s="141" t="s">
        <v>65</v>
      </c>
      <c r="J84" s="112"/>
      <c r="K84" s="141"/>
      <c r="L84" s="141"/>
      <c r="M84" s="113"/>
      <c r="N84" s="37"/>
      <c r="S84" s="39"/>
      <c r="T84" s="39"/>
    </row>
    <row r="85" spans="1:22" s="38" customFormat="1" ht="12.75" customHeight="1" x14ac:dyDescent="0.2">
      <c r="A85" s="34"/>
      <c r="B85" s="172" t="s">
        <v>66</v>
      </c>
      <c r="C85" s="172"/>
      <c r="D85" s="173"/>
      <c r="E85" s="93">
        <f>(E53*E74+G53*G74+I53*I74+K53*K74+E78)*J85/1000</f>
        <v>0</v>
      </c>
      <c r="F85" s="90" t="s">
        <v>26</v>
      </c>
      <c r="G85" s="141"/>
      <c r="H85" s="141"/>
      <c r="I85" s="141" t="s">
        <v>65</v>
      </c>
      <c r="J85" s="112"/>
      <c r="K85" s="141"/>
      <c r="L85" s="141"/>
      <c r="M85" s="113"/>
      <c r="N85" s="37"/>
      <c r="S85" s="39"/>
      <c r="T85" s="39"/>
    </row>
    <row r="86" spans="1:22" s="38" customFormat="1" ht="12.75" customHeight="1" x14ac:dyDescent="0.2">
      <c r="A86" s="34"/>
      <c r="B86" s="174"/>
      <c r="C86" s="174"/>
      <c r="D86" s="175"/>
      <c r="E86" s="71"/>
      <c r="F86" s="90" t="s">
        <v>26</v>
      </c>
      <c r="G86" s="141"/>
      <c r="H86" s="141"/>
      <c r="I86" s="141"/>
      <c r="J86" s="140"/>
      <c r="K86" s="141"/>
      <c r="L86" s="141"/>
      <c r="M86" s="113"/>
      <c r="N86" s="37"/>
      <c r="S86" s="39"/>
      <c r="T86" s="39"/>
    </row>
    <row r="87" spans="1:22" s="38" customFormat="1" ht="12.75" customHeight="1" x14ac:dyDescent="0.2">
      <c r="A87" s="34"/>
      <c r="B87" s="174"/>
      <c r="C87" s="174"/>
      <c r="D87" s="175"/>
      <c r="E87" s="71"/>
      <c r="F87" s="90" t="s">
        <v>26</v>
      </c>
      <c r="G87" s="141"/>
      <c r="H87" s="141"/>
      <c r="I87" s="141"/>
      <c r="J87" s="114"/>
      <c r="K87" s="141"/>
      <c r="L87" s="141"/>
      <c r="M87" s="113"/>
      <c r="N87" s="37"/>
      <c r="S87" s="39"/>
      <c r="T87" s="39"/>
    </row>
    <row r="88" spans="1:22" s="141" customFormat="1" ht="5.25" customHeight="1" thickBot="1" x14ac:dyDescent="0.25">
      <c r="A88" s="34"/>
      <c r="E88" s="107"/>
      <c r="F88" s="48"/>
      <c r="N88" s="37"/>
      <c r="P88" s="149"/>
      <c r="Q88" s="149"/>
      <c r="R88" s="38"/>
      <c r="S88" s="39"/>
      <c r="T88" s="39"/>
      <c r="U88" s="38"/>
      <c r="V88" s="149"/>
    </row>
    <row r="89" spans="1:22" s="38" customFormat="1" ht="12.75" customHeight="1" thickBot="1" x14ac:dyDescent="0.25">
      <c r="A89" s="34"/>
      <c r="B89" s="47" t="s">
        <v>67</v>
      </c>
      <c r="C89" s="141"/>
      <c r="D89" s="14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9"/>
      <c r="S89" s="107"/>
      <c r="T89" s="107"/>
      <c r="U89" s="149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A44:B44"/>
    <mergeCell ref="E44:K44"/>
    <mergeCell ref="S49:T49"/>
    <mergeCell ref="B85:D85"/>
    <mergeCell ref="B86:D86"/>
    <mergeCell ref="B51:D51"/>
    <mergeCell ref="B65:D65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304D-6AA1-4F2C-81D1-C06C4EED258B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5" t="s">
        <v>2</v>
      </c>
      <c r="B3" s="166"/>
      <c r="C3" s="167"/>
      <c r="D3" s="168"/>
      <c r="E3" s="168"/>
      <c r="F3" s="169"/>
      <c r="G3" s="11" t="s">
        <v>3</v>
      </c>
      <c r="H3" s="167"/>
      <c r="I3" s="168"/>
      <c r="J3" s="168"/>
      <c r="K3" s="168"/>
      <c r="L3" s="168"/>
      <c r="M3" s="169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6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67"/>
      <c r="E5" s="168"/>
      <c r="F5" s="168"/>
      <c r="G5" s="168"/>
      <c r="H5" s="168"/>
      <c r="I5" s="168"/>
      <c r="J5" s="168"/>
      <c r="K5" s="168"/>
      <c r="L5" s="168"/>
      <c r="M5" s="169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67"/>
      <c r="E7" s="168"/>
      <c r="F7" s="168"/>
      <c r="G7" s="168"/>
      <c r="H7" s="168"/>
      <c r="I7" s="168"/>
      <c r="J7" s="168"/>
      <c r="K7" s="168"/>
      <c r="L7" s="168"/>
      <c r="M7" s="169"/>
      <c r="N7" s="12"/>
      <c r="P7" s="19" t="s">
        <v>6</v>
      </c>
      <c r="Q7" s="19"/>
      <c r="R7" s="19"/>
      <c r="S7" s="129"/>
      <c r="T7" s="129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1"/>
      <c r="C12" s="141"/>
      <c r="D12" s="141"/>
      <c r="E12" s="157" t="s">
        <v>9</v>
      </c>
      <c r="F12" s="157"/>
      <c r="G12" s="157"/>
      <c r="H12" s="141"/>
      <c r="I12" s="158"/>
      <c r="J12" s="158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1" t="s">
        <v>11</v>
      </c>
      <c r="C16" s="26"/>
      <c r="D16" s="26"/>
      <c r="E16" s="26"/>
      <c r="F16" s="45"/>
      <c r="G16" s="26"/>
      <c r="H16" s="141"/>
      <c r="I16" s="158"/>
      <c r="J16" s="158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1"/>
      <c r="C17" s="141"/>
      <c r="D17" s="141"/>
      <c r="E17" s="141"/>
      <c r="F17" s="48"/>
      <c r="G17" s="141"/>
      <c r="H17" s="141"/>
      <c r="I17" s="141"/>
      <c r="J17" s="141"/>
      <c r="K17" s="141"/>
      <c r="L17" s="141"/>
      <c r="M17" s="141"/>
      <c r="N17" s="37"/>
      <c r="S17" s="39"/>
      <c r="T17" s="39"/>
    </row>
    <row r="18" spans="1:20" s="5" customFormat="1" ht="15" customHeight="1" x14ac:dyDescent="0.2">
      <c r="A18" s="44"/>
      <c r="B18" s="141" t="s">
        <v>12</v>
      </c>
      <c r="C18" s="26"/>
      <c r="D18" s="26"/>
      <c r="E18" s="159"/>
      <c r="F18" s="159"/>
      <c r="G18" s="159"/>
      <c r="H18" s="159"/>
      <c r="I18" s="159"/>
      <c r="J18" s="159"/>
      <c r="K18" s="159"/>
      <c r="L18" s="159"/>
      <c r="M18" s="159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1" t="s">
        <v>15</v>
      </c>
      <c r="D23" s="141"/>
      <c r="E23" s="57"/>
      <c r="F23" s="48"/>
      <c r="G23" s="141" t="s">
        <v>16</v>
      </c>
      <c r="H23" s="141"/>
      <c r="I23" s="141"/>
      <c r="J23" s="141"/>
      <c r="K23" s="58" t="s">
        <v>17</v>
      </c>
      <c r="L23" s="160"/>
      <c r="M23" s="161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1" t="s">
        <v>18</v>
      </c>
      <c r="D25" s="141"/>
      <c r="E25" s="57"/>
      <c r="F25" s="48"/>
      <c r="G25" s="141" t="s">
        <v>19</v>
      </c>
      <c r="H25" s="141"/>
      <c r="I25" s="141"/>
      <c r="J25" s="141"/>
      <c r="K25" s="141"/>
      <c r="L25" s="141"/>
      <c r="M25" s="14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51">
        <v>38.5</v>
      </c>
      <c r="F29" s="141" t="s">
        <v>75</v>
      </c>
      <c r="G29" s="101"/>
      <c r="H29" s="101"/>
      <c r="I29" s="75"/>
      <c r="J29" s="131"/>
      <c r="L29" s="141"/>
      <c r="M29" s="14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2" t="s">
        <v>22</v>
      </c>
      <c r="E34" s="61"/>
      <c r="F34" s="62"/>
      <c r="G34" s="61"/>
      <c r="H34" s="26"/>
      <c r="I34" s="61"/>
      <c r="J34" s="26"/>
      <c r="K34" s="61"/>
      <c r="L34" s="26"/>
      <c r="M34" s="162" t="s">
        <v>23</v>
      </c>
      <c r="N34" s="46"/>
      <c r="S34" s="6"/>
      <c r="T34" s="6"/>
    </row>
    <row r="35" spans="1:21" s="38" customFormat="1" ht="11.25" x14ac:dyDescent="0.2">
      <c r="A35" s="34"/>
      <c r="B35" s="141" t="s">
        <v>9</v>
      </c>
      <c r="C35" s="141"/>
      <c r="D35" s="141"/>
      <c r="E35" s="59"/>
      <c r="F35" s="48"/>
      <c r="G35" s="63"/>
      <c r="H35" s="141"/>
      <c r="I35" s="63"/>
      <c r="J35" s="141"/>
      <c r="K35" s="63"/>
      <c r="L35" s="141"/>
      <c r="M35" s="163"/>
      <c r="N35" s="37"/>
      <c r="S35" s="39"/>
      <c r="T35" s="39"/>
    </row>
    <row r="36" spans="1:21" s="38" customFormat="1" ht="11.25" x14ac:dyDescent="0.2">
      <c r="A36" s="34"/>
      <c r="B36" s="141" t="s">
        <v>24</v>
      </c>
      <c r="C36" s="141"/>
      <c r="D36" s="141"/>
      <c r="E36" s="59"/>
      <c r="F36" s="48"/>
      <c r="G36" s="63"/>
      <c r="H36" s="141"/>
      <c r="I36" s="63"/>
      <c r="J36" s="141"/>
      <c r="K36" s="63"/>
      <c r="L36" s="141"/>
      <c r="M36" s="164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1"/>
      <c r="C38" s="141"/>
      <c r="D38" s="141"/>
      <c r="E38" s="141"/>
      <c r="F38" s="48"/>
      <c r="G38" s="141"/>
      <c r="H38" s="141"/>
      <c r="I38" s="14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1"/>
      <c r="C40" s="141"/>
      <c r="D40" s="141"/>
      <c r="E40" s="141"/>
      <c r="F40" s="48"/>
      <c r="G40" s="141"/>
      <c r="H40" s="141"/>
      <c r="I40" s="14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1" t="s">
        <v>79</v>
      </c>
      <c r="C41" s="141"/>
      <c r="D41" s="141"/>
      <c r="E41" s="130">
        <v>38.5</v>
      </c>
      <c r="F41" s="132"/>
      <c r="G41" s="130"/>
      <c r="H41" s="133"/>
      <c r="I41" s="130"/>
      <c r="J41" s="133"/>
      <c r="K41" s="130"/>
      <c r="L41" s="147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1" t="s">
        <v>80</v>
      </c>
      <c r="C42" s="141"/>
      <c r="D42" s="141"/>
      <c r="E42" s="130">
        <v>38.5</v>
      </c>
      <c r="F42" s="132"/>
      <c r="G42" s="130"/>
      <c r="H42" s="133"/>
      <c r="I42" s="130"/>
      <c r="J42" s="133"/>
      <c r="K42" s="130"/>
      <c r="L42" s="147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5" t="s">
        <v>77</v>
      </c>
      <c r="B43" s="156"/>
      <c r="C43" s="141" t="s">
        <v>74</v>
      </c>
      <c r="D43" s="141"/>
      <c r="E43" s="128">
        <f>E42/E29</f>
        <v>1</v>
      </c>
      <c r="F43" s="48"/>
      <c r="G43" s="128">
        <f>G42/E29</f>
        <v>0</v>
      </c>
      <c r="H43" s="14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5" t="s">
        <v>77</v>
      </c>
      <c r="B44" s="156"/>
      <c r="C44" s="141" t="s">
        <v>74</v>
      </c>
      <c r="D44" s="141"/>
      <c r="E44" s="170">
        <f>(E42*E74+G42*G74+I42*I74+K42*K74)/12/E29</f>
        <v>1</v>
      </c>
      <c r="F44" s="170"/>
      <c r="G44" s="170"/>
      <c r="H44" s="170"/>
      <c r="I44" s="170"/>
      <c r="J44" s="170"/>
      <c r="K44" s="170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1"/>
      <c r="C45" s="141"/>
      <c r="D45" s="141"/>
      <c r="E45" s="141"/>
      <c r="F45" s="48"/>
      <c r="G45" s="141"/>
      <c r="H45" s="141"/>
      <c r="I45" s="14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1"/>
      <c r="F46" s="48"/>
      <c r="G46" s="141"/>
      <c r="H46" s="141"/>
      <c r="I46" s="14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1"/>
      <c r="C47" s="141"/>
      <c r="D47" s="141"/>
      <c r="E47" s="141"/>
      <c r="F47" s="48"/>
      <c r="G47" s="141"/>
      <c r="H47" s="141"/>
      <c r="I47" s="14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1" t="s">
        <v>25</v>
      </c>
      <c r="C48" s="141"/>
      <c r="D48" s="14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74" t="s">
        <v>27</v>
      </c>
      <c r="C49" s="174"/>
      <c r="D49" s="175"/>
      <c r="E49" s="71"/>
      <c r="F49" s="135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71" t="s">
        <v>28</v>
      </c>
      <c r="T49" s="171"/>
      <c r="U49" s="38" t="s">
        <v>29</v>
      </c>
    </row>
    <row r="50" spans="1:21" x14ac:dyDescent="0.25">
      <c r="A50" s="34"/>
      <c r="B50" s="178" t="s">
        <v>82</v>
      </c>
      <c r="C50" s="178"/>
      <c r="D50" s="175"/>
      <c r="E50" s="71"/>
      <c r="F50" s="135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0"/>
      <c r="T50" s="150"/>
      <c r="U50" s="38"/>
    </row>
    <row r="51" spans="1:21" x14ac:dyDescent="0.25">
      <c r="A51" s="34"/>
      <c r="B51" s="174" t="s">
        <v>30</v>
      </c>
      <c r="C51" s="174"/>
      <c r="D51" s="175"/>
      <c r="E51" s="136"/>
      <c r="F51" s="72" t="s">
        <v>26</v>
      </c>
      <c r="G51" s="136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1"/>
      <c r="C54" s="141"/>
      <c r="D54" s="14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1"/>
      <c r="C56" s="141"/>
      <c r="D56" s="14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1" t="s">
        <v>38</v>
      </c>
      <c r="C57" s="141"/>
      <c r="D57" s="141"/>
      <c r="E57" s="89">
        <f>IF(E42=0,0,IF(E48/E42*E41&gt;S60,(S60/E41*E42+E49+E51)*M57,E53*M57))</f>
        <v>0</v>
      </c>
      <c r="F57" s="137" t="s">
        <v>26</v>
      </c>
      <c r="G57" s="89">
        <f>IF(G42=0,0,IF(G48/G42*G41&gt;S60,(S60/G41*G42+G49+G51)*M57,G53*M57))</f>
        <v>0</v>
      </c>
      <c r="H57" s="138" t="s">
        <v>26</v>
      </c>
      <c r="I57" s="89">
        <f>IF(I42=0,0,IF(I48/I42*I41&gt;S60,(S60/I41*I42+I49+I51)*M57,I53*M57))</f>
        <v>0</v>
      </c>
      <c r="J57" s="139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1" t="s">
        <v>40</v>
      </c>
      <c r="C58" s="141"/>
      <c r="D58" s="141"/>
      <c r="E58" s="89">
        <f>IF(E42=0,0,IF(E48/E42*E41&gt;U60,(U60/E41*E42+E49+E51)*M58,E53*M58))</f>
        <v>0</v>
      </c>
      <c r="F58" s="137" t="s">
        <v>26</v>
      </c>
      <c r="G58" s="89">
        <f>IF(G42=0,0,IF(G48/G42*G41&gt;U60,(U60/G41*G42+G49+G51)*M58,G53*M58))</f>
        <v>0</v>
      </c>
      <c r="H58" s="138" t="s">
        <v>26</v>
      </c>
      <c r="I58" s="89">
        <f>IF(I42=0,0,IF(I48/I42*I41&gt;U60,(U60/I41*I42+I49+I51)*M58,I53*M58))</f>
        <v>0</v>
      </c>
      <c r="J58" s="139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1" t="s">
        <v>42</v>
      </c>
      <c r="C59" s="141"/>
      <c r="D59" s="141"/>
      <c r="E59" s="89">
        <f>IF(E42=0,0,IF(E48/E42*E41&gt;U60,(U60/E41*E42+E49+E51)*M59,E53*M59))</f>
        <v>0</v>
      </c>
      <c r="F59" s="137" t="s">
        <v>26</v>
      </c>
      <c r="G59" s="89">
        <f>IF(G42=0,0,IF(G48/G42*G41&gt;U60,(U60/G41*G42+G49+G51)*M59,G53*M59))</f>
        <v>0</v>
      </c>
      <c r="H59" s="138" t="s">
        <v>26</v>
      </c>
      <c r="I59" s="89">
        <f>IF(I42=0,0,IF(I48/I42*I41&gt;U60,(U60/I41*I42+I49+I51)*M59,I53*M59))</f>
        <v>0</v>
      </c>
      <c r="J59" s="139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1" t="s">
        <v>44</v>
      </c>
      <c r="C60" s="141"/>
      <c r="D60" s="141"/>
      <c r="E60" s="89">
        <f>IF(E42=0,0,IF(E48/E42*E41&gt;S60,(S60/E41*E42+E49+E51)*M60,E53*M60))</f>
        <v>0</v>
      </c>
      <c r="F60" s="137" t="s">
        <v>26</v>
      </c>
      <c r="G60" s="89">
        <f>IF(G42=0,0,IF(G48/G42*G41&gt;S60,(S60/G41*G42+G49+G51)*M60,G53*M60))</f>
        <v>0</v>
      </c>
      <c r="H60" s="138" t="s">
        <v>26</v>
      </c>
      <c r="I60" s="89">
        <f>IF(I42=0,0,IF(I48/I42*I41&gt;S60,(S60/I41*I42+I49+I51)*M60,I53*M60))</f>
        <v>0</v>
      </c>
      <c r="J60" s="139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4" t="s">
        <v>46</v>
      </c>
      <c r="C61" s="141"/>
      <c r="D61" s="141"/>
      <c r="E61" s="89">
        <f>IF(E42=0,0,IF(E48/E42*E41&gt;S60,(S60/E41*E42+E49+E51)*M61,E53*M61))</f>
        <v>0</v>
      </c>
      <c r="F61" s="137" t="s">
        <v>26</v>
      </c>
      <c r="G61" s="89">
        <f>IF(G42=0,0,IF(G48/G42*G41&gt;S60,(S60/G41*G42+G49+G51)*M61,G53*M61))</f>
        <v>0</v>
      </c>
      <c r="H61" s="138" t="s">
        <v>26</v>
      </c>
      <c r="I61" s="89">
        <f>IF(I42=0,0,IF(I48/I42*I41&gt;S60,(S60/I41*I42+I49+I51)*M61,I53*M61))</f>
        <v>0</v>
      </c>
      <c r="J61" s="139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4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4"/>
      <c r="N63" s="37"/>
      <c r="S63" s="39"/>
      <c r="T63" s="39"/>
    </row>
    <row r="64" spans="1:21" s="38" customFormat="1" ht="15" customHeight="1" x14ac:dyDescent="0.2">
      <c r="A64" s="34"/>
      <c r="B64" s="141" t="s">
        <v>48</v>
      </c>
      <c r="C64" s="141"/>
      <c r="D64" s="141"/>
      <c r="E64" s="152">
        <f>($E$52-$E$50)*M64</f>
        <v>0</v>
      </c>
      <c r="F64" s="135" t="s">
        <v>26</v>
      </c>
      <c r="G64" s="152">
        <f>($G$52-$G$50)*$M$64</f>
        <v>0</v>
      </c>
      <c r="H64" s="153" t="s">
        <v>26</v>
      </c>
      <c r="I64" s="152">
        <f>($I$52-$I$50)*M64</f>
        <v>0</v>
      </c>
      <c r="J64" s="154" t="s">
        <v>26</v>
      </c>
      <c r="K64" s="152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74"/>
      <c r="C65" s="174"/>
      <c r="D65" s="175"/>
      <c r="E65" s="152">
        <f>($E$52-$E$50)*M65</f>
        <v>0</v>
      </c>
      <c r="F65" s="135" t="s">
        <v>26</v>
      </c>
      <c r="G65" s="152">
        <f>($G$52-$G$50)*$M$64</f>
        <v>0</v>
      </c>
      <c r="H65" s="153" t="s">
        <v>26</v>
      </c>
      <c r="I65" s="152">
        <f>($I$52-$I$50)*M65</f>
        <v>0</v>
      </c>
      <c r="J65" s="154" t="s">
        <v>26</v>
      </c>
      <c r="K65" s="152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4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4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1"/>
      <c r="D68" s="141"/>
      <c r="E68" s="89">
        <f>$E$53*M68</f>
        <v>0</v>
      </c>
      <c r="F68" s="137" t="s">
        <v>26</v>
      </c>
      <c r="G68" s="89">
        <f>$G$53*M68</f>
        <v>0</v>
      </c>
      <c r="H68" s="138" t="s">
        <v>26</v>
      </c>
      <c r="I68" s="89">
        <f>$I$53*M68</f>
        <v>0</v>
      </c>
      <c r="J68" s="139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1" t="s">
        <v>51</v>
      </c>
      <c r="C69" s="141"/>
      <c r="D69" s="141"/>
      <c r="E69" s="89">
        <f>$E$53*M69</f>
        <v>0</v>
      </c>
      <c r="F69" s="137" t="s">
        <v>26</v>
      </c>
      <c r="G69" s="89">
        <f>$G$53*M69</f>
        <v>0</v>
      </c>
      <c r="H69" s="138" t="s">
        <v>26</v>
      </c>
      <c r="I69" s="89">
        <f>$I$53*M69</f>
        <v>0</v>
      </c>
      <c r="J69" s="139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1" t="s">
        <v>52</v>
      </c>
      <c r="C70" s="141"/>
      <c r="D70" s="141"/>
      <c r="E70" s="89">
        <f>$E$53*M70</f>
        <v>0</v>
      </c>
      <c r="F70" s="137" t="s">
        <v>26</v>
      </c>
      <c r="G70" s="89">
        <f>$G$53*M70</f>
        <v>0</v>
      </c>
      <c r="H70" s="138" t="s">
        <v>26</v>
      </c>
      <c r="I70" s="89">
        <f>$I$53*M70</f>
        <v>0</v>
      </c>
      <c r="J70" s="139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4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1"/>
      <c r="D73" s="141"/>
      <c r="E73" s="94"/>
      <c r="F73" s="83"/>
      <c r="G73" s="102"/>
      <c r="H73" s="85"/>
      <c r="I73" s="102"/>
      <c r="J73" s="103"/>
      <c r="K73" s="102"/>
      <c r="L73" s="103"/>
      <c r="M73" s="14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1" t="s">
        <v>55</v>
      </c>
      <c r="C74" s="141"/>
      <c r="D74" s="141"/>
      <c r="E74" s="105">
        <v>12</v>
      </c>
      <c r="F74" s="83"/>
      <c r="G74" s="105"/>
      <c r="H74" s="85"/>
      <c r="I74" s="105"/>
      <c r="J74" s="106"/>
      <c r="K74" s="105"/>
      <c r="L74" s="106"/>
      <c r="M74" s="141"/>
      <c r="N74" s="37"/>
      <c r="S74" s="39"/>
      <c r="T74" s="39"/>
    </row>
    <row r="75" spans="1:21" s="38" customFormat="1" ht="15" customHeight="1" x14ac:dyDescent="0.2">
      <c r="A75" s="34"/>
      <c r="B75" s="141" t="s">
        <v>56</v>
      </c>
      <c r="C75" s="141"/>
      <c r="D75" s="14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1"/>
      <c r="N75" s="37"/>
      <c r="S75" s="39"/>
      <c r="T75" s="39"/>
    </row>
    <row r="76" spans="1:21" s="38" customFormat="1" ht="5.25" customHeight="1" x14ac:dyDescent="0.2">
      <c r="A76" s="34"/>
      <c r="B76" s="141"/>
      <c r="C76" s="141"/>
      <c r="D76" s="141"/>
      <c r="E76" s="107"/>
      <c r="F76" s="48"/>
      <c r="G76" s="141"/>
      <c r="H76" s="141"/>
      <c r="I76" s="141"/>
      <c r="J76" s="141"/>
      <c r="K76" s="141"/>
      <c r="L76" s="141"/>
      <c r="M76" s="14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76" t="s">
        <v>59</v>
      </c>
      <c r="C78" s="176"/>
      <c r="D78" s="177"/>
      <c r="E78" s="134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76" t="s">
        <v>60</v>
      </c>
      <c r="C79" s="176"/>
      <c r="D79" s="177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76" t="s">
        <v>61</v>
      </c>
      <c r="C80" s="176"/>
      <c r="D80" s="177"/>
      <c r="E80" s="93">
        <f>$E$78*M80</f>
        <v>0</v>
      </c>
      <c r="F80" s="90" t="s">
        <v>26</v>
      </c>
      <c r="G80" s="109"/>
      <c r="H80" s="141"/>
      <c r="I80" s="141"/>
      <c r="J80" s="141"/>
      <c r="K80" s="141"/>
      <c r="L80" s="14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76" t="s">
        <v>62</v>
      </c>
      <c r="C81" s="176"/>
      <c r="D81" s="177"/>
      <c r="E81" s="93">
        <f>$E$78*M81</f>
        <v>0</v>
      </c>
      <c r="F81" s="90" t="s">
        <v>26</v>
      </c>
      <c r="G81" s="141"/>
      <c r="H81" s="141"/>
      <c r="I81" s="141"/>
      <c r="J81" s="141"/>
      <c r="K81" s="141"/>
      <c r="L81" s="14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76"/>
      <c r="C82" s="176"/>
      <c r="D82" s="177"/>
      <c r="E82" s="110">
        <f>$E$78*M82</f>
        <v>0</v>
      </c>
      <c r="F82" s="90" t="s">
        <v>26</v>
      </c>
      <c r="G82" s="141"/>
      <c r="H82" s="141"/>
      <c r="I82" s="141"/>
      <c r="J82" s="141"/>
      <c r="K82" s="141"/>
      <c r="L82" s="14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76"/>
      <c r="C83" s="176"/>
      <c r="D83" s="177"/>
      <c r="E83" s="110">
        <f>$E$78*M83</f>
        <v>0</v>
      </c>
      <c r="F83" s="90" t="s">
        <v>26</v>
      </c>
      <c r="G83" s="141"/>
      <c r="H83" s="141"/>
      <c r="I83" s="141"/>
      <c r="J83" s="141"/>
      <c r="K83" s="141"/>
      <c r="L83" s="141"/>
      <c r="M83" s="111"/>
      <c r="N83" s="37"/>
      <c r="S83" s="39"/>
      <c r="T83" s="39"/>
    </row>
    <row r="84" spans="1:22" s="38" customFormat="1" ht="12.75" customHeight="1" x14ac:dyDescent="0.2">
      <c r="A84" s="34"/>
      <c r="B84" s="176" t="s">
        <v>63</v>
      </c>
      <c r="C84" s="176"/>
      <c r="D84" s="177"/>
      <c r="E84" s="93">
        <f>(E53*E74+G53*G74+I53*I74+K53*K74+E78)*H84*J84/1000</f>
        <v>0</v>
      </c>
      <c r="F84" s="90" t="s">
        <v>26</v>
      </c>
      <c r="G84" s="141" t="s">
        <v>64</v>
      </c>
      <c r="H84" s="112"/>
      <c r="I84" s="141" t="s">
        <v>65</v>
      </c>
      <c r="J84" s="112"/>
      <c r="K84" s="141"/>
      <c r="L84" s="141"/>
      <c r="M84" s="113"/>
      <c r="N84" s="37"/>
      <c r="S84" s="39"/>
      <c r="T84" s="39"/>
    </row>
    <row r="85" spans="1:22" s="38" customFormat="1" ht="12.75" customHeight="1" x14ac:dyDescent="0.2">
      <c r="A85" s="34"/>
      <c r="B85" s="172" t="s">
        <v>66</v>
      </c>
      <c r="C85" s="172"/>
      <c r="D85" s="173"/>
      <c r="E85" s="93">
        <f>(E53*E74+G53*G74+I53*I74+K53*K74+E78)*J85/1000</f>
        <v>0</v>
      </c>
      <c r="F85" s="90" t="s">
        <v>26</v>
      </c>
      <c r="G85" s="141"/>
      <c r="H85" s="141"/>
      <c r="I85" s="141" t="s">
        <v>65</v>
      </c>
      <c r="J85" s="112"/>
      <c r="K85" s="141"/>
      <c r="L85" s="141"/>
      <c r="M85" s="113"/>
      <c r="N85" s="37"/>
      <c r="S85" s="39"/>
      <c r="T85" s="39"/>
    </row>
    <row r="86" spans="1:22" s="38" customFormat="1" ht="12.75" customHeight="1" x14ac:dyDescent="0.2">
      <c r="A86" s="34"/>
      <c r="B86" s="174"/>
      <c r="C86" s="174"/>
      <c r="D86" s="175"/>
      <c r="E86" s="71"/>
      <c r="F86" s="90" t="s">
        <v>26</v>
      </c>
      <c r="G86" s="141"/>
      <c r="H86" s="141"/>
      <c r="I86" s="141"/>
      <c r="J86" s="140"/>
      <c r="K86" s="141"/>
      <c r="L86" s="141"/>
      <c r="M86" s="113"/>
      <c r="N86" s="37"/>
      <c r="S86" s="39"/>
      <c r="T86" s="39"/>
    </row>
    <row r="87" spans="1:22" s="38" customFormat="1" ht="12.75" customHeight="1" x14ac:dyDescent="0.2">
      <c r="A87" s="34"/>
      <c r="B87" s="174"/>
      <c r="C87" s="174"/>
      <c r="D87" s="175"/>
      <c r="E87" s="71"/>
      <c r="F87" s="90" t="s">
        <v>26</v>
      </c>
      <c r="G87" s="141"/>
      <c r="H87" s="141"/>
      <c r="I87" s="141"/>
      <c r="J87" s="114"/>
      <c r="K87" s="141"/>
      <c r="L87" s="141"/>
      <c r="M87" s="113"/>
      <c r="N87" s="37"/>
      <c r="S87" s="39"/>
      <c r="T87" s="39"/>
    </row>
    <row r="88" spans="1:22" s="141" customFormat="1" ht="5.25" customHeight="1" thickBot="1" x14ac:dyDescent="0.25">
      <c r="A88" s="34"/>
      <c r="E88" s="107"/>
      <c r="F88" s="48"/>
      <c r="N88" s="37"/>
      <c r="P88" s="149"/>
      <c r="Q88" s="149"/>
      <c r="R88" s="38"/>
      <c r="S88" s="39"/>
      <c r="T88" s="39"/>
      <c r="U88" s="38"/>
      <c r="V88" s="149"/>
    </row>
    <row r="89" spans="1:22" s="38" customFormat="1" ht="12.75" customHeight="1" thickBot="1" x14ac:dyDescent="0.25">
      <c r="A89" s="34"/>
      <c r="B89" s="47" t="s">
        <v>67</v>
      </c>
      <c r="C89" s="141"/>
      <c r="D89" s="14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9"/>
      <c r="S89" s="107"/>
      <c r="T89" s="107"/>
      <c r="U89" s="149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A44:B44"/>
    <mergeCell ref="E44:K44"/>
    <mergeCell ref="S49:T49"/>
    <mergeCell ref="B85:D85"/>
    <mergeCell ref="B86:D86"/>
    <mergeCell ref="B51:D51"/>
    <mergeCell ref="B65:D65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86DB3-B1C6-435D-8E63-66CD3380949A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5" t="s">
        <v>2</v>
      </c>
      <c r="B3" s="166"/>
      <c r="C3" s="167"/>
      <c r="D3" s="168"/>
      <c r="E3" s="168"/>
      <c r="F3" s="169"/>
      <c r="G3" s="11" t="s">
        <v>3</v>
      </c>
      <c r="H3" s="167"/>
      <c r="I3" s="168"/>
      <c r="J3" s="168"/>
      <c r="K3" s="168"/>
      <c r="L3" s="168"/>
      <c r="M3" s="169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6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67"/>
      <c r="E5" s="168"/>
      <c r="F5" s="168"/>
      <c r="G5" s="168"/>
      <c r="H5" s="168"/>
      <c r="I5" s="168"/>
      <c r="J5" s="168"/>
      <c r="K5" s="168"/>
      <c r="L5" s="168"/>
      <c r="M5" s="169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67"/>
      <c r="E7" s="168"/>
      <c r="F7" s="168"/>
      <c r="G7" s="168"/>
      <c r="H7" s="168"/>
      <c r="I7" s="168"/>
      <c r="J7" s="168"/>
      <c r="K7" s="168"/>
      <c r="L7" s="168"/>
      <c r="M7" s="169"/>
      <c r="N7" s="12"/>
      <c r="P7" s="19" t="s">
        <v>6</v>
      </c>
      <c r="Q7" s="19"/>
      <c r="R7" s="19"/>
      <c r="S7" s="129"/>
      <c r="T7" s="129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1"/>
      <c r="C12" s="141"/>
      <c r="D12" s="141"/>
      <c r="E12" s="157" t="s">
        <v>9</v>
      </c>
      <c r="F12" s="157"/>
      <c r="G12" s="157"/>
      <c r="H12" s="141"/>
      <c r="I12" s="158"/>
      <c r="J12" s="158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1" t="s">
        <v>11</v>
      </c>
      <c r="C16" s="26"/>
      <c r="D16" s="26"/>
      <c r="E16" s="26"/>
      <c r="F16" s="45"/>
      <c r="G16" s="26"/>
      <c r="H16" s="141"/>
      <c r="I16" s="158"/>
      <c r="J16" s="158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1"/>
      <c r="C17" s="141"/>
      <c r="D17" s="141"/>
      <c r="E17" s="141"/>
      <c r="F17" s="48"/>
      <c r="G17" s="141"/>
      <c r="H17" s="141"/>
      <c r="I17" s="141"/>
      <c r="J17" s="141"/>
      <c r="K17" s="141"/>
      <c r="L17" s="141"/>
      <c r="M17" s="141"/>
      <c r="N17" s="37"/>
      <c r="S17" s="39"/>
      <c r="T17" s="39"/>
    </row>
    <row r="18" spans="1:20" s="5" customFormat="1" ht="15" customHeight="1" x14ac:dyDescent="0.2">
      <c r="A18" s="44"/>
      <c r="B18" s="141" t="s">
        <v>12</v>
      </c>
      <c r="C18" s="26"/>
      <c r="D18" s="26"/>
      <c r="E18" s="159"/>
      <c r="F18" s="159"/>
      <c r="G18" s="159"/>
      <c r="H18" s="159"/>
      <c r="I18" s="159"/>
      <c r="J18" s="159"/>
      <c r="K18" s="159"/>
      <c r="L18" s="159"/>
      <c r="M18" s="159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1" t="s">
        <v>15</v>
      </c>
      <c r="D23" s="141"/>
      <c r="E23" s="57"/>
      <c r="F23" s="48"/>
      <c r="G23" s="141" t="s">
        <v>16</v>
      </c>
      <c r="H23" s="141"/>
      <c r="I23" s="141"/>
      <c r="J23" s="141"/>
      <c r="K23" s="58" t="s">
        <v>17</v>
      </c>
      <c r="L23" s="160"/>
      <c r="M23" s="161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1" t="s">
        <v>18</v>
      </c>
      <c r="D25" s="141"/>
      <c r="E25" s="57"/>
      <c r="F25" s="48"/>
      <c r="G25" s="141" t="s">
        <v>19</v>
      </c>
      <c r="H25" s="141"/>
      <c r="I25" s="141"/>
      <c r="J25" s="141"/>
      <c r="K25" s="141"/>
      <c r="L25" s="141"/>
      <c r="M25" s="14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51">
        <v>38.5</v>
      </c>
      <c r="F29" s="141" t="s">
        <v>75</v>
      </c>
      <c r="G29" s="101"/>
      <c r="H29" s="101"/>
      <c r="I29" s="75"/>
      <c r="J29" s="131"/>
      <c r="L29" s="141"/>
      <c r="M29" s="14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2" t="s">
        <v>22</v>
      </c>
      <c r="E34" s="61"/>
      <c r="F34" s="62"/>
      <c r="G34" s="61"/>
      <c r="H34" s="26"/>
      <c r="I34" s="61"/>
      <c r="J34" s="26"/>
      <c r="K34" s="61"/>
      <c r="L34" s="26"/>
      <c r="M34" s="162" t="s">
        <v>23</v>
      </c>
      <c r="N34" s="46"/>
      <c r="S34" s="6"/>
      <c r="T34" s="6"/>
    </row>
    <row r="35" spans="1:21" s="38" customFormat="1" ht="11.25" x14ac:dyDescent="0.2">
      <c r="A35" s="34"/>
      <c r="B35" s="141" t="s">
        <v>9</v>
      </c>
      <c r="C35" s="141"/>
      <c r="D35" s="141"/>
      <c r="E35" s="59"/>
      <c r="F35" s="48"/>
      <c r="G35" s="63"/>
      <c r="H35" s="141"/>
      <c r="I35" s="63"/>
      <c r="J35" s="141"/>
      <c r="K35" s="63"/>
      <c r="L35" s="141"/>
      <c r="M35" s="163"/>
      <c r="N35" s="37"/>
      <c r="S35" s="39"/>
      <c r="T35" s="39"/>
    </row>
    <row r="36" spans="1:21" s="38" customFormat="1" ht="11.25" x14ac:dyDescent="0.2">
      <c r="A36" s="34"/>
      <c r="B36" s="141" t="s">
        <v>24</v>
      </c>
      <c r="C36" s="141"/>
      <c r="D36" s="141"/>
      <c r="E36" s="59"/>
      <c r="F36" s="48"/>
      <c r="G36" s="63"/>
      <c r="H36" s="141"/>
      <c r="I36" s="63"/>
      <c r="J36" s="141"/>
      <c r="K36" s="63"/>
      <c r="L36" s="141"/>
      <c r="M36" s="164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1"/>
      <c r="C38" s="141"/>
      <c r="D38" s="141"/>
      <c r="E38" s="141"/>
      <c r="F38" s="48"/>
      <c r="G38" s="141"/>
      <c r="H38" s="141"/>
      <c r="I38" s="14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1"/>
      <c r="C40" s="141"/>
      <c r="D40" s="141"/>
      <c r="E40" s="141"/>
      <c r="F40" s="48"/>
      <c r="G40" s="141"/>
      <c r="H40" s="141"/>
      <c r="I40" s="14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1" t="s">
        <v>79</v>
      </c>
      <c r="C41" s="141"/>
      <c r="D41" s="141"/>
      <c r="E41" s="130">
        <v>38.5</v>
      </c>
      <c r="F41" s="132"/>
      <c r="G41" s="130"/>
      <c r="H41" s="133"/>
      <c r="I41" s="130"/>
      <c r="J41" s="133"/>
      <c r="K41" s="130"/>
      <c r="L41" s="147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1" t="s">
        <v>80</v>
      </c>
      <c r="C42" s="141"/>
      <c r="D42" s="141"/>
      <c r="E42" s="130">
        <v>38.5</v>
      </c>
      <c r="F42" s="132"/>
      <c r="G42" s="130"/>
      <c r="H42" s="133"/>
      <c r="I42" s="130"/>
      <c r="J42" s="133"/>
      <c r="K42" s="130"/>
      <c r="L42" s="147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5" t="s">
        <v>77</v>
      </c>
      <c r="B43" s="156"/>
      <c r="C43" s="141" t="s">
        <v>74</v>
      </c>
      <c r="D43" s="141"/>
      <c r="E43" s="128">
        <f>E42/E29</f>
        <v>1</v>
      </c>
      <c r="F43" s="48"/>
      <c r="G43" s="128">
        <f>G42/E29</f>
        <v>0</v>
      </c>
      <c r="H43" s="14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5" t="s">
        <v>77</v>
      </c>
      <c r="B44" s="156"/>
      <c r="C44" s="141" t="s">
        <v>74</v>
      </c>
      <c r="D44" s="141"/>
      <c r="E44" s="170">
        <f>(E42*E74+G42*G74+I42*I74+K42*K74)/12/E29</f>
        <v>1</v>
      </c>
      <c r="F44" s="170"/>
      <c r="G44" s="170"/>
      <c r="H44" s="170"/>
      <c r="I44" s="170"/>
      <c r="J44" s="170"/>
      <c r="K44" s="170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1"/>
      <c r="C45" s="141"/>
      <c r="D45" s="141"/>
      <c r="E45" s="141"/>
      <c r="F45" s="48"/>
      <c r="G45" s="141"/>
      <c r="H45" s="141"/>
      <c r="I45" s="14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1"/>
      <c r="F46" s="48"/>
      <c r="G46" s="141"/>
      <c r="H46" s="141"/>
      <c r="I46" s="14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1"/>
      <c r="C47" s="141"/>
      <c r="D47" s="141"/>
      <c r="E47" s="141"/>
      <c r="F47" s="48"/>
      <c r="G47" s="141"/>
      <c r="H47" s="141"/>
      <c r="I47" s="14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1" t="s">
        <v>25</v>
      </c>
      <c r="C48" s="141"/>
      <c r="D48" s="14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74" t="s">
        <v>27</v>
      </c>
      <c r="C49" s="174"/>
      <c r="D49" s="175"/>
      <c r="E49" s="71"/>
      <c r="F49" s="135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71" t="s">
        <v>28</v>
      </c>
      <c r="T49" s="171"/>
      <c r="U49" s="38" t="s">
        <v>29</v>
      </c>
    </row>
    <row r="50" spans="1:21" x14ac:dyDescent="0.25">
      <c r="A50" s="34"/>
      <c r="B50" s="178" t="s">
        <v>82</v>
      </c>
      <c r="C50" s="178"/>
      <c r="D50" s="175"/>
      <c r="E50" s="71"/>
      <c r="F50" s="135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0"/>
      <c r="T50" s="150"/>
      <c r="U50" s="38"/>
    </row>
    <row r="51" spans="1:21" x14ac:dyDescent="0.25">
      <c r="A51" s="34"/>
      <c r="B51" s="174" t="s">
        <v>30</v>
      </c>
      <c r="C51" s="174"/>
      <c r="D51" s="175"/>
      <c r="E51" s="136"/>
      <c r="F51" s="72" t="s">
        <v>26</v>
      </c>
      <c r="G51" s="136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1"/>
      <c r="C54" s="141"/>
      <c r="D54" s="14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1"/>
      <c r="C56" s="141"/>
      <c r="D56" s="14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1" t="s">
        <v>38</v>
      </c>
      <c r="C57" s="141"/>
      <c r="D57" s="141"/>
      <c r="E57" s="89">
        <f>IF(E42=0,0,IF(E48/E42*E41&gt;S60,(S60/E41*E42+E49+E51)*M57,E53*M57))</f>
        <v>0</v>
      </c>
      <c r="F57" s="137" t="s">
        <v>26</v>
      </c>
      <c r="G57" s="89">
        <f>IF(G42=0,0,IF(G48/G42*G41&gt;S60,(S60/G41*G42+G49+G51)*M57,G53*M57))</f>
        <v>0</v>
      </c>
      <c r="H57" s="138" t="s">
        <v>26</v>
      </c>
      <c r="I57" s="89">
        <f>IF(I42=0,0,IF(I48/I42*I41&gt;S60,(S60/I41*I42+I49+I51)*M57,I53*M57))</f>
        <v>0</v>
      </c>
      <c r="J57" s="139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1" t="s">
        <v>40</v>
      </c>
      <c r="C58" s="141"/>
      <c r="D58" s="141"/>
      <c r="E58" s="89">
        <f>IF(E42=0,0,IF(E48/E42*E41&gt;U60,(U60/E41*E42+E49+E51)*M58,E53*M58))</f>
        <v>0</v>
      </c>
      <c r="F58" s="137" t="s">
        <v>26</v>
      </c>
      <c r="G58" s="89">
        <f>IF(G42=0,0,IF(G48/G42*G41&gt;U60,(U60/G41*G42+G49+G51)*M58,G53*M58))</f>
        <v>0</v>
      </c>
      <c r="H58" s="138" t="s">
        <v>26</v>
      </c>
      <c r="I58" s="89">
        <f>IF(I42=0,0,IF(I48/I42*I41&gt;U60,(U60/I41*I42+I49+I51)*M58,I53*M58))</f>
        <v>0</v>
      </c>
      <c r="J58" s="139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1" t="s">
        <v>42</v>
      </c>
      <c r="C59" s="141"/>
      <c r="D59" s="141"/>
      <c r="E59" s="89">
        <f>IF(E42=0,0,IF(E48/E42*E41&gt;U60,(U60/E41*E42+E49+E51)*M59,E53*M59))</f>
        <v>0</v>
      </c>
      <c r="F59" s="137" t="s">
        <v>26</v>
      </c>
      <c r="G59" s="89">
        <f>IF(G42=0,0,IF(G48/G42*G41&gt;U60,(U60/G41*G42+G49+G51)*M59,G53*M59))</f>
        <v>0</v>
      </c>
      <c r="H59" s="138" t="s">
        <v>26</v>
      </c>
      <c r="I59" s="89">
        <f>IF(I42=0,0,IF(I48/I42*I41&gt;U60,(U60/I41*I42+I49+I51)*M59,I53*M59))</f>
        <v>0</v>
      </c>
      <c r="J59" s="139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1" t="s">
        <v>44</v>
      </c>
      <c r="C60" s="141"/>
      <c r="D60" s="141"/>
      <c r="E60" s="89">
        <f>IF(E42=0,0,IF(E48/E42*E41&gt;S60,(S60/E41*E42+E49+E51)*M60,E53*M60))</f>
        <v>0</v>
      </c>
      <c r="F60" s="137" t="s">
        <v>26</v>
      </c>
      <c r="G60" s="89">
        <f>IF(G42=0,0,IF(G48/G42*G41&gt;S60,(S60/G41*G42+G49+G51)*M60,G53*M60))</f>
        <v>0</v>
      </c>
      <c r="H60" s="138" t="s">
        <v>26</v>
      </c>
      <c r="I60" s="89">
        <f>IF(I42=0,0,IF(I48/I42*I41&gt;S60,(S60/I41*I42+I49+I51)*M60,I53*M60))</f>
        <v>0</v>
      </c>
      <c r="J60" s="139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4" t="s">
        <v>46</v>
      </c>
      <c r="C61" s="141"/>
      <c r="D61" s="141"/>
      <c r="E61" s="89">
        <f>IF(E42=0,0,IF(E48/E42*E41&gt;S60,(S60/E41*E42+E49+E51)*M61,E53*M61))</f>
        <v>0</v>
      </c>
      <c r="F61" s="137" t="s">
        <v>26</v>
      </c>
      <c r="G61" s="89">
        <f>IF(G42=0,0,IF(G48/G42*G41&gt;S60,(S60/G41*G42+G49+G51)*M61,G53*M61))</f>
        <v>0</v>
      </c>
      <c r="H61" s="138" t="s">
        <v>26</v>
      </c>
      <c r="I61" s="89">
        <f>IF(I42=0,0,IF(I48/I42*I41&gt;S60,(S60/I41*I42+I49+I51)*M61,I53*M61))</f>
        <v>0</v>
      </c>
      <c r="J61" s="139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4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4"/>
      <c r="N63" s="37"/>
      <c r="S63" s="39"/>
      <c r="T63" s="39"/>
    </row>
    <row r="64" spans="1:21" s="38" customFormat="1" ht="15" customHeight="1" x14ac:dyDescent="0.2">
      <c r="A64" s="34"/>
      <c r="B64" s="141" t="s">
        <v>48</v>
      </c>
      <c r="C64" s="141"/>
      <c r="D64" s="141"/>
      <c r="E64" s="152">
        <f>($E$52-$E$50)*M64</f>
        <v>0</v>
      </c>
      <c r="F64" s="135" t="s">
        <v>26</v>
      </c>
      <c r="G64" s="152">
        <f>($G$52-$G$50)*$M$64</f>
        <v>0</v>
      </c>
      <c r="H64" s="153" t="s">
        <v>26</v>
      </c>
      <c r="I64" s="152">
        <f>($I$52-$I$50)*M64</f>
        <v>0</v>
      </c>
      <c r="J64" s="154" t="s">
        <v>26</v>
      </c>
      <c r="K64" s="152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74"/>
      <c r="C65" s="174"/>
      <c r="D65" s="175"/>
      <c r="E65" s="152">
        <f>($E$52-$E$50)*M65</f>
        <v>0</v>
      </c>
      <c r="F65" s="135" t="s">
        <v>26</v>
      </c>
      <c r="G65" s="152">
        <f>($G$52-$G$50)*$M$64</f>
        <v>0</v>
      </c>
      <c r="H65" s="153" t="s">
        <v>26</v>
      </c>
      <c r="I65" s="152">
        <f>($I$52-$I$50)*M65</f>
        <v>0</v>
      </c>
      <c r="J65" s="154" t="s">
        <v>26</v>
      </c>
      <c r="K65" s="152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4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4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1"/>
      <c r="D68" s="141"/>
      <c r="E68" s="89">
        <f>$E$53*M68</f>
        <v>0</v>
      </c>
      <c r="F68" s="137" t="s">
        <v>26</v>
      </c>
      <c r="G68" s="89">
        <f>$G$53*M68</f>
        <v>0</v>
      </c>
      <c r="H68" s="138" t="s">
        <v>26</v>
      </c>
      <c r="I68" s="89">
        <f>$I$53*M68</f>
        <v>0</v>
      </c>
      <c r="J68" s="139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1" t="s">
        <v>51</v>
      </c>
      <c r="C69" s="141"/>
      <c r="D69" s="141"/>
      <c r="E69" s="89">
        <f>$E$53*M69</f>
        <v>0</v>
      </c>
      <c r="F69" s="137" t="s">
        <v>26</v>
      </c>
      <c r="G69" s="89">
        <f>$G$53*M69</f>
        <v>0</v>
      </c>
      <c r="H69" s="138" t="s">
        <v>26</v>
      </c>
      <c r="I69" s="89">
        <f>$I$53*M69</f>
        <v>0</v>
      </c>
      <c r="J69" s="139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1" t="s">
        <v>52</v>
      </c>
      <c r="C70" s="141"/>
      <c r="D70" s="141"/>
      <c r="E70" s="89">
        <f>$E$53*M70</f>
        <v>0</v>
      </c>
      <c r="F70" s="137" t="s">
        <v>26</v>
      </c>
      <c r="G70" s="89">
        <f>$G$53*M70</f>
        <v>0</v>
      </c>
      <c r="H70" s="138" t="s">
        <v>26</v>
      </c>
      <c r="I70" s="89">
        <f>$I$53*M70</f>
        <v>0</v>
      </c>
      <c r="J70" s="139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4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1"/>
      <c r="D73" s="141"/>
      <c r="E73" s="94"/>
      <c r="F73" s="83"/>
      <c r="G73" s="102"/>
      <c r="H73" s="85"/>
      <c r="I73" s="102"/>
      <c r="J73" s="103"/>
      <c r="K73" s="102"/>
      <c r="L73" s="103"/>
      <c r="M73" s="14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1" t="s">
        <v>55</v>
      </c>
      <c r="C74" s="141"/>
      <c r="D74" s="141"/>
      <c r="E74" s="105">
        <v>12</v>
      </c>
      <c r="F74" s="83"/>
      <c r="G74" s="105"/>
      <c r="H74" s="85"/>
      <c r="I74" s="105"/>
      <c r="J74" s="106"/>
      <c r="K74" s="105"/>
      <c r="L74" s="106"/>
      <c r="M74" s="141"/>
      <c r="N74" s="37"/>
      <c r="S74" s="39"/>
      <c r="T74" s="39"/>
    </row>
    <row r="75" spans="1:21" s="38" customFormat="1" ht="15" customHeight="1" x14ac:dyDescent="0.2">
      <c r="A75" s="34"/>
      <c r="B75" s="141" t="s">
        <v>56</v>
      </c>
      <c r="C75" s="141"/>
      <c r="D75" s="14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1"/>
      <c r="N75" s="37"/>
      <c r="S75" s="39"/>
      <c r="T75" s="39"/>
    </row>
    <row r="76" spans="1:21" s="38" customFormat="1" ht="5.25" customHeight="1" x14ac:dyDescent="0.2">
      <c r="A76" s="34"/>
      <c r="B76" s="141"/>
      <c r="C76" s="141"/>
      <c r="D76" s="141"/>
      <c r="E76" s="107"/>
      <c r="F76" s="48"/>
      <c r="G76" s="141"/>
      <c r="H76" s="141"/>
      <c r="I76" s="141"/>
      <c r="J76" s="141"/>
      <c r="K76" s="141"/>
      <c r="L76" s="141"/>
      <c r="M76" s="14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76" t="s">
        <v>59</v>
      </c>
      <c r="C78" s="176"/>
      <c r="D78" s="177"/>
      <c r="E78" s="134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76" t="s">
        <v>60</v>
      </c>
      <c r="C79" s="176"/>
      <c r="D79" s="177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76" t="s">
        <v>61</v>
      </c>
      <c r="C80" s="176"/>
      <c r="D80" s="177"/>
      <c r="E80" s="93">
        <f>$E$78*M80</f>
        <v>0</v>
      </c>
      <c r="F80" s="90" t="s">
        <v>26</v>
      </c>
      <c r="G80" s="109"/>
      <c r="H80" s="141"/>
      <c r="I80" s="141"/>
      <c r="J80" s="141"/>
      <c r="K80" s="141"/>
      <c r="L80" s="14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76" t="s">
        <v>62</v>
      </c>
      <c r="C81" s="176"/>
      <c r="D81" s="177"/>
      <c r="E81" s="93">
        <f>$E$78*M81</f>
        <v>0</v>
      </c>
      <c r="F81" s="90" t="s">
        <v>26</v>
      </c>
      <c r="G81" s="141"/>
      <c r="H81" s="141"/>
      <c r="I81" s="141"/>
      <c r="J81" s="141"/>
      <c r="K81" s="141"/>
      <c r="L81" s="14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76"/>
      <c r="C82" s="176"/>
      <c r="D82" s="177"/>
      <c r="E82" s="110">
        <f>$E$78*M82</f>
        <v>0</v>
      </c>
      <c r="F82" s="90" t="s">
        <v>26</v>
      </c>
      <c r="G82" s="141"/>
      <c r="H82" s="141"/>
      <c r="I82" s="141"/>
      <c r="J82" s="141"/>
      <c r="K82" s="141"/>
      <c r="L82" s="14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76"/>
      <c r="C83" s="176"/>
      <c r="D83" s="177"/>
      <c r="E83" s="110">
        <f>$E$78*M83</f>
        <v>0</v>
      </c>
      <c r="F83" s="90" t="s">
        <v>26</v>
      </c>
      <c r="G83" s="141"/>
      <c r="H83" s="141"/>
      <c r="I83" s="141"/>
      <c r="J83" s="141"/>
      <c r="K83" s="141"/>
      <c r="L83" s="141"/>
      <c r="M83" s="111"/>
      <c r="N83" s="37"/>
      <c r="S83" s="39"/>
      <c r="T83" s="39"/>
    </row>
    <row r="84" spans="1:22" s="38" customFormat="1" ht="12.75" customHeight="1" x14ac:dyDescent="0.2">
      <c r="A84" s="34"/>
      <c r="B84" s="176" t="s">
        <v>63</v>
      </c>
      <c r="C84" s="176"/>
      <c r="D84" s="177"/>
      <c r="E84" s="93">
        <f>(E53*E74+G53*G74+I53*I74+K53*K74+E78)*H84*J84/1000</f>
        <v>0</v>
      </c>
      <c r="F84" s="90" t="s">
        <v>26</v>
      </c>
      <c r="G84" s="141" t="s">
        <v>64</v>
      </c>
      <c r="H84" s="112"/>
      <c r="I84" s="141" t="s">
        <v>65</v>
      </c>
      <c r="J84" s="112"/>
      <c r="K84" s="141"/>
      <c r="L84" s="141"/>
      <c r="M84" s="113"/>
      <c r="N84" s="37"/>
      <c r="S84" s="39"/>
      <c r="T84" s="39"/>
    </row>
    <row r="85" spans="1:22" s="38" customFormat="1" ht="12.75" customHeight="1" x14ac:dyDescent="0.2">
      <c r="A85" s="34"/>
      <c r="B85" s="172" t="s">
        <v>66</v>
      </c>
      <c r="C85" s="172"/>
      <c r="D85" s="173"/>
      <c r="E85" s="93">
        <f>(E53*E74+G53*G74+I53*I74+K53*K74+E78)*J85/1000</f>
        <v>0</v>
      </c>
      <c r="F85" s="90" t="s">
        <v>26</v>
      </c>
      <c r="G85" s="141"/>
      <c r="H85" s="141"/>
      <c r="I85" s="141" t="s">
        <v>65</v>
      </c>
      <c r="J85" s="112"/>
      <c r="K85" s="141"/>
      <c r="L85" s="141"/>
      <c r="M85" s="113"/>
      <c r="N85" s="37"/>
      <c r="S85" s="39"/>
      <c r="T85" s="39"/>
    </row>
    <row r="86" spans="1:22" s="38" customFormat="1" ht="12.75" customHeight="1" x14ac:dyDescent="0.2">
      <c r="A86" s="34"/>
      <c r="B86" s="174"/>
      <c r="C86" s="174"/>
      <c r="D86" s="175"/>
      <c r="E86" s="71"/>
      <c r="F86" s="90" t="s">
        <v>26</v>
      </c>
      <c r="G86" s="141"/>
      <c r="H86" s="141"/>
      <c r="I86" s="141"/>
      <c r="J86" s="140"/>
      <c r="K86" s="141"/>
      <c r="L86" s="141"/>
      <c r="M86" s="113"/>
      <c r="N86" s="37"/>
      <c r="S86" s="39"/>
      <c r="T86" s="39"/>
    </row>
    <row r="87" spans="1:22" s="38" customFormat="1" ht="12.75" customHeight="1" x14ac:dyDescent="0.2">
      <c r="A87" s="34"/>
      <c r="B87" s="174"/>
      <c r="C87" s="174"/>
      <c r="D87" s="175"/>
      <c r="E87" s="71"/>
      <c r="F87" s="90" t="s">
        <v>26</v>
      </c>
      <c r="G87" s="141"/>
      <c r="H87" s="141"/>
      <c r="I87" s="141"/>
      <c r="J87" s="114"/>
      <c r="K87" s="141"/>
      <c r="L87" s="141"/>
      <c r="M87" s="113"/>
      <c r="N87" s="37"/>
      <c r="S87" s="39"/>
      <c r="T87" s="39"/>
    </row>
    <row r="88" spans="1:22" s="141" customFormat="1" ht="5.25" customHeight="1" thickBot="1" x14ac:dyDescent="0.25">
      <c r="A88" s="34"/>
      <c r="E88" s="107"/>
      <c r="F88" s="48"/>
      <c r="N88" s="37"/>
      <c r="P88" s="149"/>
      <c r="Q88" s="149"/>
      <c r="R88" s="38"/>
      <c r="S88" s="39"/>
      <c r="T88" s="39"/>
      <c r="U88" s="38"/>
      <c r="V88" s="149"/>
    </row>
    <row r="89" spans="1:22" s="38" customFormat="1" ht="12.75" customHeight="1" thickBot="1" x14ac:dyDescent="0.25">
      <c r="A89" s="34"/>
      <c r="B89" s="47" t="s">
        <v>67</v>
      </c>
      <c r="C89" s="141"/>
      <c r="D89" s="14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9"/>
      <c r="S89" s="107"/>
      <c r="T89" s="107"/>
      <c r="U89" s="149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A44:B44"/>
    <mergeCell ref="E44:K44"/>
    <mergeCell ref="S49:T49"/>
    <mergeCell ref="B85:D85"/>
    <mergeCell ref="B86:D86"/>
    <mergeCell ref="B51:D51"/>
    <mergeCell ref="B65:D65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1233-100E-4B7B-8084-AAEEE0FCF123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5" t="s">
        <v>2</v>
      </c>
      <c r="B3" s="166"/>
      <c r="C3" s="167"/>
      <c r="D3" s="168"/>
      <c r="E3" s="168"/>
      <c r="F3" s="169"/>
      <c r="G3" s="11" t="s">
        <v>3</v>
      </c>
      <c r="H3" s="167"/>
      <c r="I3" s="168"/>
      <c r="J3" s="168"/>
      <c r="K3" s="168"/>
      <c r="L3" s="168"/>
      <c r="M3" s="169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6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67"/>
      <c r="E5" s="168"/>
      <c r="F5" s="168"/>
      <c r="G5" s="168"/>
      <c r="H5" s="168"/>
      <c r="I5" s="168"/>
      <c r="J5" s="168"/>
      <c r="K5" s="168"/>
      <c r="L5" s="168"/>
      <c r="M5" s="169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67"/>
      <c r="E7" s="168"/>
      <c r="F7" s="168"/>
      <c r="G7" s="168"/>
      <c r="H7" s="168"/>
      <c r="I7" s="168"/>
      <c r="J7" s="168"/>
      <c r="K7" s="168"/>
      <c r="L7" s="168"/>
      <c r="M7" s="169"/>
      <c r="N7" s="12"/>
      <c r="P7" s="19" t="s">
        <v>6</v>
      </c>
      <c r="Q7" s="19"/>
      <c r="R7" s="19"/>
      <c r="S7" s="129"/>
      <c r="T7" s="129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1"/>
      <c r="C12" s="141"/>
      <c r="D12" s="141"/>
      <c r="E12" s="157" t="s">
        <v>9</v>
      </c>
      <c r="F12" s="157"/>
      <c r="G12" s="157"/>
      <c r="H12" s="141"/>
      <c r="I12" s="158"/>
      <c r="J12" s="158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1" t="s">
        <v>11</v>
      </c>
      <c r="C16" s="26"/>
      <c r="D16" s="26"/>
      <c r="E16" s="26"/>
      <c r="F16" s="45"/>
      <c r="G16" s="26"/>
      <c r="H16" s="141"/>
      <c r="I16" s="158"/>
      <c r="J16" s="158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1"/>
      <c r="C17" s="141"/>
      <c r="D17" s="141"/>
      <c r="E17" s="141"/>
      <c r="F17" s="48"/>
      <c r="G17" s="141"/>
      <c r="H17" s="141"/>
      <c r="I17" s="141"/>
      <c r="J17" s="141"/>
      <c r="K17" s="141"/>
      <c r="L17" s="141"/>
      <c r="M17" s="141"/>
      <c r="N17" s="37"/>
      <c r="S17" s="39"/>
      <c r="T17" s="39"/>
    </row>
    <row r="18" spans="1:20" s="5" customFormat="1" ht="15" customHeight="1" x14ac:dyDescent="0.2">
      <c r="A18" s="44"/>
      <c r="B18" s="141" t="s">
        <v>12</v>
      </c>
      <c r="C18" s="26"/>
      <c r="D18" s="26"/>
      <c r="E18" s="159"/>
      <c r="F18" s="159"/>
      <c r="G18" s="159"/>
      <c r="H18" s="159"/>
      <c r="I18" s="159"/>
      <c r="J18" s="159"/>
      <c r="K18" s="159"/>
      <c r="L18" s="159"/>
      <c r="M18" s="159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1" t="s">
        <v>15</v>
      </c>
      <c r="D23" s="141"/>
      <c r="E23" s="57"/>
      <c r="F23" s="48"/>
      <c r="G23" s="141" t="s">
        <v>16</v>
      </c>
      <c r="H23" s="141"/>
      <c r="I23" s="141"/>
      <c r="J23" s="141"/>
      <c r="K23" s="58" t="s">
        <v>17</v>
      </c>
      <c r="L23" s="160"/>
      <c r="M23" s="161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1" t="s">
        <v>18</v>
      </c>
      <c r="D25" s="141"/>
      <c r="E25" s="57"/>
      <c r="F25" s="48"/>
      <c r="G25" s="141" t="s">
        <v>19</v>
      </c>
      <c r="H25" s="141"/>
      <c r="I25" s="141"/>
      <c r="J25" s="141"/>
      <c r="K25" s="141"/>
      <c r="L25" s="141"/>
      <c r="M25" s="14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51">
        <v>38.5</v>
      </c>
      <c r="F29" s="141" t="s">
        <v>75</v>
      </c>
      <c r="G29" s="101"/>
      <c r="H29" s="101"/>
      <c r="I29" s="75"/>
      <c r="J29" s="131"/>
      <c r="L29" s="141"/>
      <c r="M29" s="14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2" t="s">
        <v>22</v>
      </c>
      <c r="E34" s="61"/>
      <c r="F34" s="62"/>
      <c r="G34" s="61"/>
      <c r="H34" s="26"/>
      <c r="I34" s="61"/>
      <c r="J34" s="26"/>
      <c r="K34" s="61"/>
      <c r="L34" s="26"/>
      <c r="M34" s="162" t="s">
        <v>23</v>
      </c>
      <c r="N34" s="46"/>
      <c r="S34" s="6"/>
      <c r="T34" s="6"/>
    </row>
    <row r="35" spans="1:21" s="38" customFormat="1" ht="11.25" x14ac:dyDescent="0.2">
      <c r="A35" s="34"/>
      <c r="B35" s="141" t="s">
        <v>9</v>
      </c>
      <c r="C35" s="141"/>
      <c r="D35" s="141"/>
      <c r="E35" s="59"/>
      <c r="F35" s="48"/>
      <c r="G35" s="63"/>
      <c r="H35" s="141"/>
      <c r="I35" s="63"/>
      <c r="J35" s="141"/>
      <c r="K35" s="63"/>
      <c r="L35" s="141"/>
      <c r="M35" s="163"/>
      <c r="N35" s="37"/>
      <c r="S35" s="39"/>
      <c r="T35" s="39"/>
    </row>
    <row r="36" spans="1:21" s="38" customFormat="1" ht="11.25" x14ac:dyDescent="0.2">
      <c r="A36" s="34"/>
      <c r="B36" s="141" t="s">
        <v>24</v>
      </c>
      <c r="C36" s="141"/>
      <c r="D36" s="141"/>
      <c r="E36" s="59"/>
      <c r="F36" s="48"/>
      <c r="G36" s="63"/>
      <c r="H36" s="141"/>
      <c r="I36" s="63"/>
      <c r="J36" s="141"/>
      <c r="K36" s="63"/>
      <c r="L36" s="141"/>
      <c r="M36" s="164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1"/>
      <c r="C38" s="141"/>
      <c r="D38" s="141"/>
      <c r="E38" s="141"/>
      <c r="F38" s="48"/>
      <c r="G38" s="141"/>
      <c r="H38" s="141"/>
      <c r="I38" s="14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1"/>
      <c r="C40" s="141"/>
      <c r="D40" s="141"/>
      <c r="E40" s="141"/>
      <c r="F40" s="48"/>
      <c r="G40" s="141"/>
      <c r="H40" s="141"/>
      <c r="I40" s="14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1" t="s">
        <v>79</v>
      </c>
      <c r="C41" s="141"/>
      <c r="D41" s="141"/>
      <c r="E41" s="130">
        <v>38.5</v>
      </c>
      <c r="F41" s="132"/>
      <c r="G41" s="130"/>
      <c r="H41" s="133"/>
      <c r="I41" s="130"/>
      <c r="J41" s="133"/>
      <c r="K41" s="130"/>
      <c r="L41" s="147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1" t="s">
        <v>80</v>
      </c>
      <c r="C42" s="141"/>
      <c r="D42" s="141"/>
      <c r="E42" s="130">
        <v>38.5</v>
      </c>
      <c r="F42" s="132"/>
      <c r="G42" s="130"/>
      <c r="H42" s="133"/>
      <c r="I42" s="130"/>
      <c r="J42" s="133"/>
      <c r="K42" s="130"/>
      <c r="L42" s="147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5" t="s">
        <v>77</v>
      </c>
      <c r="B43" s="156"/>
      <c r="C43" s="141" t="s">
        <v>74</v>
      </c>
      <c r="D43" s="141"/>
      <c r="E43" s="128">
        <f>E42/E29</f>
        <v>1</v>
      </c>
      <c r="F43" s="48"/>
      <c r="G43" s="128">
        <f>G42/E29</f>
        <v>0</v>
      </c>
      <c r="H43" s="14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5" t="s">
        <v>77</v>
      </c>
      <c r="B44" s="156"/>
      <c r="C44" s="141" t="s">
        <v>74</v>
      </c>
      <c r="D44" s="141"/>
      <c r="E44" s="170">
        <f>(E42*E74+G42*G74+I42*I74+K42*K74)/12/E29</f>
        <v>1</v>
      </c>
      <c r="F44" s="170"/>
      <c r="G44" s="170"/>
      <c r="H44" s="170"/>
      <c r="I44" s="170"/>
      <c r="J44" s="170"/>
      <c r="K44" s="170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1"/>
      <c r="C45" s="141"/>
      <c r="D45" s="141"/>
      <c r="E45" s="141"/>
      <c r="F45" s="48"/>
      <c r="G45" s="141"/>
      <c r="H45" s="141"/>
      <c r="I45" s="14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1"/>
      <c r="F46" s="48"/>
      <c r="G46" s="141"/>
      <c r="H46" s="141"/>
      <c r="I46" s="14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1"/>
      <c r="C47" s="141"/>
      <c r="D47" s="141"/>
      <c r="E47" s="141"/>
      <c r="F47" s="48"/>
      <c r="G47" s="141"/>
      <c r="H47" s="141"/>
      <c r="I47" s="14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1" t="s">
        <v>25</v>
      </c>
      <c r="C48" s="141"/>
      <c r="D48" s="14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74" t="s">
        <v>27</v>
      </c>
      <c r="C49" s="174"/>
      <c r="D49" s="175"/>
      <c r="E49" s="71"/>
      <c r="F49" s="135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71" t="s">
        <v>28</v>
      </c>
      <c r="T49" s="171"/>
      <c r="U49" s="38" t="s">
        <v>29</v>
      </c>
    </row>
    <row r="50" spans="1:21" x14ac:dyDescent="0.25">
      <c r="A50" s="34"/>
      <c r="B50" s="178" t="s">
        <v>82</v>
      </c>
      <c r="C50" s="178"/>
      <c r="D50" s="175"/>
      <c r="E50" s="71"/>
      <c r="F50" s="135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0"/>
      <c r="T50" s="150"/>
      <c r="U50" s="38"/>
    </row>
    <row r="51" spans="1:21" x14ac:dyDescent="0.25">
      <c r="A51" s="34"/>
      <c r="B51" s="174" t="s">
        <v>30</v>
      </c>
      <c r="C51" s="174"/>
      <c r="D51" s="175"/>
      <c r="E51" s="136"/>
      <c r="F51" s="72" t="s">
        <v>26</v>
      </c>
      <c r="G51" s="136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1"/>
      <c r="C54" s="141"/>
      <c r="D54" s="14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1"/>
      <c r="C56" s="141"/>
      <c r="D56" s="14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1" t="s">
        <v>38</v>
      </c>
      <c r="C57" s="141"/>
      <c r="D57" s="141"/>
      <c r="E57" s="89">
        <f>IF(E42=0,0,IF(E48/E42*E41&gt;S60,(S60/E41*E42+E49+E51)*M57,E53*M57))</f>
        <v>0</v>
      </c>
      <c r="F57" s="137" t="s">
        <v>26</v>
      </c>
      <c r="G57" s="89">
        <f>IF(G42=0,0,IF(G48/G42*G41&gt;S60,(S60/G41*G42+G49+G51)*M57,G53*M57))</f>
        <v>0</v>
      </c>
      <c r="H57" s="138" t="s">
        <v>26</v>
      </c>
      <c r="I57" s="89">
        <f>IF(I42=0,0,IF(I48/I42*I41&gt;S60,(S60/I41*I42+I49+I51)*M57,I53*M57))</f>
        <v>0</v>
      </c>
      <c r="J57" s="139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1" t="s">
        <v>40</v>
      </c>
      <c r="C58" s="141"/>
      <c r="D58" s="141"/>
      <c r="E58" s="89">
        <f>IF(E42=0,0,IF(E48/E42*E41&gt;U60,(U60/E41*E42+E49+E51)*M58,E53*M58))</f>
        <v>0</v>
      </c>
      <c r="F58" s="137" t="s">
        <v>26</v>
      </c>
      <c r="G58" s="89">
        <f>IF(G42=0,0,IF(G48/G42*G41&gt;U60,(U60/G41*G42+G49+G51)*M58,G53*M58))</f>
        <v>0</v>
      </c>
      <c r="H58" s="138" t="s">
        <v>26</v>
      </c>
      <c r="I58" s="89">
        <f>IF(I42=0,0,IF(I48/I42*I41&gt;U60,(U60/I41*I42+I49+I51)*M58,I53*M58))</f>
        <v>0</v>
      </c>
      <c r="J58" s="139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1" t="s">
        <v>42</v>
      </c>
      <c r="C59" s="141"/>
      <c r="D59" s="141"/>
      <c r="E59" s="89">
        <f>IF(E42=0,0,IF(E48/E42*E41&gt;U60,(U60/E41*E42+E49+E51)*M59,E53*M59))</f>
        <v>0</v>
      </c>
      <c r="F59" s="137" t="s">
        <v>26</v>
      </c>
      <c r="G59" s="89">
        <f>IF(G42=0,0,IF(G48/G42*G41&gt;U60,(U60/G41*G42+G49+G51)*M59,G53*M59))</f>
        <v>0</v>
      </c>
      <c r="H59" s="138" t="s">
        <v>26</v>
      </c>
      <c r="I59" s="89">
        <f>IF(I42=0,0,IF(I48/I42*I41&gt;U60,(U60/I41*I42+I49+I51)*M59,I53*M59))</f>
        <v>0</v>
      </c>
      <c r="J59" s="139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1" t="s">
        <v>44</v>
      </c>
      <c r="C60" s="141"/>
      <c r="D60" s="141"/>
      <c r="E60" s="89">
        <f>IF(E42=0,0,IF(E48/E42*E41&gt;S60,(S60/E41*E42+E49+E51)*M60,E53*M60))</f>
        <v>0</v>
      </c>
      <c r="F60" s="137" t="s">
        <v>26</v>
      </c>
      <c r="G60" s="89">
        <f>IF(G42=0,0,IF(G48/G42*G41&gt;S60,(S60/G41*G42+G49+G51)*M60,G53*M60))</f>
        <v>0</v>
      </c>
      <c r="H60" s="138" t="s">
        <v>26</v>
      </c>
      <c r="I60" s="89">
        <f>IF(I42=0,0,IF(I48/I42*I41&gt;S60,(S60/I41*I42+I49+I51)*M60,I53*M60))</f>
        <v>0</v>
      </c>
      <c r="J60" s="139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4" t="s">
        <v>46</v>
      </c>
      <c r="C61" s="141"/>
      <c r="D61" s="141"/>
      <c r="E61" s="89">
        <f>IF(E42=0,0,IF(E48/E42*E41&gt;S60,(S60/E41*E42+E49+E51)*M61,E53*M61))</f>
        <v>0</v>
      </c>
      <c r="F61" s="137" t="s">
        <v>26</v>
      </c>
      <c r="G61" s="89">
        <f>IF(G42=0,0,IF(G48/G42*G41&gt;S60,(S60/G41*G42+G49+G51)*M61,G53*M61))</f>
        <v>0</v>
      </c>
      <c r="H61" s="138" t="s">
        <v>26</v>
      </c>
      <c r="I61" s="89">
        <f>IF(I42=0,0,IF(I48/I42*I41&gt;S60,(S60/I41*I42+I49+I51)*M61,I53*M61))</f>
        <v>0</v>
      </c>
      <c r="J61" s="139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4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4"/>
      <c r="N63" s="37"/>
      <c r="S63" s="39"/>
      <c r="T63" s="39"/>
    </row>
    <row r="64" spans="1:21" s="38" customFormat="1" ht="15" customHeight="1" x14ac:dyDescent="0.2">
      <c r="A64" s="34"/>
      <c r="B64" s="141" t="s">
        <v>48</v>
      </c>
      <c r="C64" s="141"/>
      <c r="D64" s="141"/>
      <c r="E64" s="152">
        <f>($E$52-$E$50)*M64</f>
        <v>0</v>
      </c>
      <c r="F64" s="135" t="s">
        <v>26</v>
      </c>
      <c r="G64" s="152">
        <f>($G$52-$G$50)*$M$64</f>
        <v>0</v>
      </c>
      <c r="H64" s="153" t="s">
        <v>26</v>
      </c>
      <c r="I64" s="152">
        <f>($I$52-$I$50)*M64</f>
        <v>0</v>
      </c>
      <c r="J64" s="154" t="s">
        <v>26</v>
      </c>
      <c r="K64" s="152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74"/>
      <c r="C65" s="174"/>
      <c r="D65" s="175"/>
      <c r="E65" s="152">
        <f>($E$52-$E$50)*M65</f>
        <v>0</v>
      </c>
      <c r="F65" s="135" t="s">
        <v>26</v>
      </c>
      <c r="G65" s="152">
        <f>($G$52-$G$50)*$M$64</f>
        <v>0</v>
      </c>
      <c r="H65" s="153" t="s">
        <v>26</v>
      </c>
      <c r="I65" s="152">
        <f>($I$52-$I$50)*M65</f>
        <v>0</v>
      </c>
      <c r="J65" s="154" t="s">
        <v>26</v>
      </c>
      <c r="K65" s="152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4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4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1"/>
      <c r="D68" s="141"/>
      <c r="E68" s="89">
        <f>$E$53*M68</f>
        <v>0</v>
      </c>
      <c r="F68" s="137" t="s">
        <v>26</v>
      </c>
      <c r="G68" s="89">
        <f>$G$53*M68</f>
        <v>0</v>
      </c>
      <c r="H68" s="138" t="s">
        <v>26</v>
      </c>
      <c r="I68" s="89">
        <f>$I$53*M68</f>
        <v>0</v>
      </c>
      <c r="J68" s="139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1" t="s">
        <v>51</v>
      </c>
      <c r="C69" s="141"/>
      <c r="D69" s="141"/>
      <c r="E69" s="89">
        <f>$E$53*M69</f>
        <v>0</v>
      </c>
      <c r="F69" s="137" t="s">
        <v>26</v>
      </c>
      <c r="G69" s="89">
        <f>$G$53*M69</f>
        <v>0</v>
      </c>
      <c r="H69" s="138" t="s">
        <v>26</v>
      </c>
      <c r="I69" s="89">
        <f>$I$53*M69</f>
        <v>0</v>
      </c>
      <c r="J69" s="139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1" t="s">
        <v>52</v>
      </c>
      <c r="C70" s="141"/>
      <c r="D70" s="141"/>
      <c r="E70" s="89">
        <f>$E$53*M70</f>
        <v>0</v>
      </c>
      <c r="F70" s="137" t="s">
        <v>26</v>
      </c>
      <c r="G70" s="89">
        <f>$G$53*M70</f>
        <v>0</v>
      </c>
      <c r="H70" s="138" t="s">
        <v>26</v>
      </c>
      <c r="I70" s="89">
        <f>$I$53*M70</f>
        <v>0</v>
      </c>
      <c r="J70" s="139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4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1"/>
      <c r="D73" s="141"/>
      <c r="E73" s="94"/>
      <c r="F73" s="83"/>
      <c r="G73" s="102"/>
      <c r="H73" s="85"/>
      <c r="I73" s="102"/>
      <c r="J73" s="103"/>
      <c r="K73" s="102"/>
      <c r="L73" s="103"/>
      <c r="M73" s="14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1" t="s">
        <v>55</v>
      </c>
      <c r="C74" s="141"/>
      <c r="D74" s="141"/>
      <c r="E74" s="105">
        <v>12</v>
      </c>
      <c r="F74" s="83"/>
      <c r="G74" s="105"/>
      <c r="H74" s="85"/>
      <c r="I74" s="105"/>
      <c r="J74" s="106"/>
      <c r="K74" s="105"/>
      <c r="L74" s="106"/>
      <c r="M74" s="141"/>
      <c r="N74" s="37"/>
      <c r="S74" s="39"/>
      <c r="T74" s="39"/>
    </row>
    <row r="75" spans="1:21" s="38" customFormat="1" ht="15" customHeight="1" x14ac:dyDescent="0.2">
      <c r="A75" s="34"/>
      <c r="B75" s="141" t="s">
        <v>56</v>
      </c>
      <c r="C75" s="141"/>
      <c r="D75" s="14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1"/>
      <c r="N75" s="37"/>
      <c r="S75" s="39"/>
      <c r="T75" s="39"/>
    </row>
    <row r="76" spans="1:21" s="38" customFormat="1" ht="5.25" customHeight="1" x14ac:dyDescent="0.2">
      <c r="A76" s="34"/>
      <c r="B76" s="141"/>
      <c r="C76" s="141"/>
      <c r="D76" s="141"/>
      <c r="E76" s="107"/>
      <c r="F76" s="48"/>
      <c r="G76" s="141"/>
      <c r="H76" s="141"/>
      <c r="I76" s="141"/>
      <c r="J76" s="141"/>
      <c r="K76" s="141"/>
      <c r="L76" s="141"/>
      <c r="M76" s="14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76" t="s">
        <v>59</v>
      </c>
      <c r="C78" s="176"/>
      <c r="D78" s="177"/>
      <c r="E78" s="134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76" t="s">
        <v>60</v>
      </c>
      <c r="C79" s="176"/>
      <c r="D79" s="177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76" t="s">
        <v>61</v>
      </c>
      <c r="C80" s="176"/>
      <c r="D80" s="177"/>
      <c r="E80" s="93">
        <f>$E$78*M80</f>
        <v>0</v>
      </c>
      <c r="F80" s="90" t="s">
        <v>26</v>
      </c>
      <c r="G80" s="109"/>
      <c r="H80" s="141"/>
      <c r="I80" s="141"/>
      <c r="J80" s="141"/>
      <c r="K80" s="141"/>
      <c r="L80" s="14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76" t="s">
        <v>62</v>
      </c>
      <c r="C81" s="176"/>
      <c r="D81" s="177"/>
      <c r="E81" s="93">
        <f>$E$78*M81</f>
        <v>0</v>
      </c>
      <c r="F81" s="90" t="s">
        <v>26</v>
      </c>
      <c r="G81" s="141"/>
      <c r="H81" s="141"/>
      <c r="I81" s="141"/>
      <c r="J81" s="141"/>
      <c r="K81" s="141"/>
      <c r="L81" s="14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76"/>
      <c r="C82" s="176"/>
      <c r="D82" s="177"/>
      <c r="E82" s="110">
        <f>$E$78*M82</f>
        <v>0</v>
      </c>
      <c r="F82" s="90" t="s">
        <v>26</v>
      </c>
      <c r="G82" s="141"/>
      <c r="H82" s="141"/>
      <c r="I82" s="141"/>
      <c r="J82" s="141"/>
      <c r="K82" s="141"/>
      <c r="L82" s="14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76"/>
      <c r="C83" s="176"/>
      <c r="D83" s="177"/>
      <c r="E83" s="110">
        <f>$E$78*M83</f>
        <v>0</v>
      </c>
      <c r="F83" s="90" t="s">
        <v>26</v>
      </c>
      <c r="G83" s="141"/>
      <c r="H83" s="141"/>
      <c r="I83" s="141"/>
      <c r="J83" s="141"/>
      <c r="K83" s="141"/>
      <c r="L83" s="141"/>
      <c r="M83" s="111"/>
      <c r="N83" s="37"/>
      <c r="S83" s="39"/>
      <c r="T83" s="39"/>
    </row>
    <row r="84" spans="1:22" s="38" customFormat="1" ht="12.75" customHeight="1" x14ac:dyDescent="0.2">
      <c r="A84" s="34"/>
      <c r="B84" s="176" t="s">
        <v>63</v>
      </c>
      <c r="C84" s="176"/>
      <c r="D84" s="177"/>
      <c r="E84" s="93">
        <f>(E53*E74+G53*G74+I53*I74+K53*K74+E78)*H84*J84/1000</f>
        <v>0</v>
      </c>
      <c r="F84" s="90" t="s">
        <v>26</v>
      </c>
      <c r="G84" s="141" t="s">
        <v>64</v>
      </c>
      <c r="H84" s="112"/>
      <c r="I84" s="141" t="s">
        <v>65</v>
      </c>
      <c r="J84" s="112"/>
      <c r="K84" s="141"/>
      <c r="L84" s="141"/>
      <c r="M84" s="113"/>
      <c r="N84" s="37"/>
      <c r="S84" s="39"/>
      <c r="T84" s="39"/>
    </row>
    <row r="85" spans="1:22" s="38" customFormat="1" ht="12.75" customHeight="1" x14ac:dyDescent="0.2">
      <c r="A85" s="34"/>
      <c r="B85" s="172" t="s">
        <v>66</v>
      </c>
      <c r="C85" s="172"/>
      <c r="D85" s="173"/>
      <c r="E85" s="93">
        <f>(E53*E74+G53*G74+I53*I74+K53*K74+E78)*J85/1000</f>
        <v>0</v>
      </c>
      <c r="F85" s="90" t="s">
        <v>26</v>
      </c>
      <c r="G85" s="141"/>
      <c r="H85" s="141"/>
      <c r="I85" s="141" t="s">
        <v>65</v>
      </c>
      <c r="J85" s="112"/>
      <c r="K85" s="141"/>
      <c r="L85" s="141"/>
      <c r="M85" s="113"/>
      <c r="N85" s="37"/>
      <c r="S85" s="39"/>
      <c r="T85" s="39"/>
    </row>
    <row r="86" spans="1:22" s="38" customFormat="1" ht="12.75" customHeight="1" x14ac:dyDescent="0.2">
      <c r="A86" s="34"/>
      <c r="B86" s="174"/>
      <c r="C86" s="174"/>
      <c r="D86" s="175"/>
      <c r="E86" s="71"/>
      <c r="F86" s="90" t="s">
        <v>26</v>
      </c>
      <c r="G86" s="141"/>
      <c r="H86" s="141"/>
      <c r="I86" s="141"/>
      <c r="J86" s="140"/>
      <c r="K86" s="141"/>
      <c r="L86" s="141"/>
      <c r="M86" s="113"/>
      <c r="N86" s="37"/>
      <c r="S86" s="39"/>
      <c r="T86" s="39"/>
    </row>
    <row r="87" spans="1:22" s="38" customFormat="1" ht="12.75" customHeight="1" x14ac:dyDescent="0.2">
      <c r="A87" s="34"/>
      <c r="B87" s="174"/>
      <c r="C87" s="174"/>
      <c r="D87" s="175"/>
      <c r="E87" s="71"/>
      <c r="F87" s="90" t="s">
        <v>26</v>
      </c>
      <c r="G87" s="141"/>
      <c r="H87" s="141"/>
      <c r="I87" s="141"/>
      <c r="J87" s="114"/>
      <c r="K87" s="141"/>
      <c r="L87" s="141"/>
      <c r="M87" s="113"/>
      <c r="N87" s="37"/>
      <c r="S87" s="39"/>
      <c r="T87" s="39"/>
    </row>
    <row r="88" spans="1:22" s="141" customFormat="1" ht="5.25" customHeight="1" thickBot="1" x14ac:dyDescent="0.25">
      <c r="A88" s="34"/>
      <c r="E88" s="107"/>
      <c r="F88" s="48"/>
      <c r="N88" s="37"/>
      <c r="P88" s="149"/>
      <c r="Q88" s="149"/>
      <c r="R88" s="38"/>
      <c r="S88" s="39"/>
      <c r="T88" s="39"/>
      <c r="U88" s="38"/>
      <c r="V88" s="149"/>
    </row>
    <row r="89" spans="1:22" s="38" customFormat="1" ht="12.75" customHeight="1" thickBot="1" x14ac:dyDescent="0.25">
      <c r="A89" s="34"/>
      <c r="B89" s="47" t="s">
        <v>67</v>
      </c>
      <c r="C89" s="141"/>
      <c r="D89" s="14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9"/>
      <c r="S89" s="107"/>
      <c r="T89" s="107"/>
      <c r="U89" s="149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A44:B44"/>
    <mergeCell ref="E44:K44"/>
    <mergeCell ref="S49:T49"/>
    <mergeCell ref="B85:D85"/>
    <mergeCell ref="B86:D86"/>
    <mergeCell ref="B51:D51"/>
    <mergeCell ref="B65:D65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FF3B-875B-4DFB-A259-7795C2BA9A21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5" t="s">
        <v>2</v>
      </c>
      <c r="B3" s="166"/>
      <c r="C3" s="167"/>
      <c r="D3" s="168"/>
      <c r="E3" s="168"/>
      <c r="F3" s="169"/>
      <c r="G3" s="11" t="s">
        <v>3</v>
      </c>
      <c r="H3" s="167"/>
      <c r="I3" s="168"/>
      <c r="J3" s="168"/>
      <c r="K3" s="168"/>
      <c r="L3" s="168"/>
      <c r="M3" s="169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6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67"/>
      <c r="E5" s="168"/>
      <c r="F5" s="168"/>
      <c r="G5" s="168"/>
      <c r="H5" s="168"/>
      <c r="I5" s="168"/>
      <c r="J5" s="168"/>
      <c r="K5" s="168"/>
      <c r="L5" s="168"/>
      <c r="M5" s="169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67"/>
      <c r="E7" s="168"/>
      <c r="F7" s="168"/>
      <c r="G7" s="168"/>
      <c r="H7" s="168"/>
      <c r="I7" s="168"/>
      <c r="J7" s="168"/>
      <c r="K7" s="168"/>
      <c r="L7" s="168"/>
      <c r="M7" s="169"/>
      <c r="N7" s="12"/>
      <c r="P7" s="19" t="s">
        <v>6</v>
      </c>
      <c r="Q7" s="19"/>
      <c r="R7" s="19"/>
      <c r="S7" s="129"/>
      <c r="T7" s="129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1"/>
      <c r="C12" s="141"/>
      <c r="D12" s="141"/>
      <c r="E12" s="157" t="s">
        <v>9</v>
      </c>
      <c r="F12" s="157"/>
      <c r="G12" s="157"/>
      <c r="H12" s="141"/>
      <c r="I12" s="158"/>
      <c r="J12" s="158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1" t="s">
        <v>11</v>
      </c>
      <c r="C16" s="26"/>
      <c r="D16" s="26"/>
      <c r="E16" s="26"/>
      <c r="F16" s="45"/>
      <c r="G16" s="26"/>
      <c r="H16" s="141"/>
      <c r="I16" s="158"/>
      <c r="J16" s="158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1"/>
      <c r="C17" s="141"/>
      <c r="D17" s="141"/>
      <c r="E17" s="141"/>
      <c r="F17" s="48"/>
      <c r="G17" s="141"/>
      <c r="H17" s="141"/>
      <c r="I17" s="141"/>
      <c r="J17" s="141"/>
      <c r="K17" s="141"/>
      <c r="L17" s="141"/>
      <c r="M17" s="141"/>
      <c r="N17" s="37"/>
      <c r="S17" s="39"/>
      <c r="T17" s="39"/>
    </row>
    <row r="18" spans="1:20" s="5" customFormat="1" ht="15" customHeight="1" x14ac:dyDescent="0.2">
      <c r="A18" s="44"/>
      <c r="B18" s="141" t="s">
        <v>12</v>
      </c>
      <c r="C18" s="26"/>
      <c r="D18" s="26"/>
      <c r="E18" s="159"/>
      <c r="F18" s="159"/>
      <c r="G18" s="159"/>
      <c r="H18" s="159"/>
      <c r="I18" s="159"/>
      <c r="J18" s="159"/>
      <c r="K18" s="159"/>
      <c r="L18" s="159"/>
      <c r="M18" s="159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1" t="s">
        <v>15</v>
      </c>
      <c r="D23" s="141"/>
      <c r="E23" s="57"/>
      <c r="F23" s="48"/>
      <c r="G23" s="141" t="s">
        <v>16</v>
      </c>
      <c r="H23" s="141"/>
      <c r="I23" s="141"/>
      <c r="J23" s="141"/>
      <c r="K23" s="58" t="s">
        <v>17</v>
      </c>
      <c r="L23" s="160"/>
      <c r="M23" s="161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1" t="s">
        <v>18</v>
      </c>
      <c r="D25" s="141"/>
      <c r="E25" s="57"/>
      <c r="F25" s="48"/>
      <c r="G25" s="141" t="s">
        <v>19</v>
      </c>
      <c r="H25" s="141"/>
      <c r="I25" s="141"/>
      <c r="J25" s="141"/>
      <c r="K25" s="141"/>
      <c r="L25" s="141"/>
      <c r="M25" s="14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51">
        <v>38.5</v>
      </c>
      <c r="F29" s="141" t="s">
        <v>75</v>
      </c>
      <c r="G29" s="101"/>
      <c r="H29" s="101"/>
      <c r="I29" s="75"/>
      <c r="J29" s="131"/>
      <c r="L29" s="141"/>
      <c r="M29" s="14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2" t="s">
        <v>22</v>
      </c>
      <c r="E34" s="61"/>
      <c r="F34" s="62"/>
      <c r="G34" s="61"/>
      <c r="H34" s="26"/>
      <c r="I34" s="61"/>
      <c r="J34" s="26"/>
      <c r="K34" s="61"/>
      <c r="L34" s="26"/>
      <c r="M34" s="162" t="s">
        <v>23</v>
      </c>
      <c r="N34" s="46"/>
      <c r="S34" s="6"/>
      <c r="T34" s="6"/>
    </row>
    <row r="35" spans="1:21" s="38" customFormat="1" ht="11.25" x14ac:dyDescent="0.2">
      <c r="A35" s="34"/>
      <c r="B35" s="141" t="s">
        <v>9</v>
      </c>
      <c r="C35" s="141"/>
      <c r="D35" s="141"/>
      <c r="E35" s="59"/>
      <c r="F35" s="48"/>
      <c r="G35" s="63"/>
      <c r="H35" s="141"/>
      <c r="I35" s="63"/>
      <c r="J35" s="141"/>
      <c r="K35" s="63"/>
      <c r="L35" s="141"/>
      <c r="M35" s="163"/>
      <c r="N35" s="37"/>
      <c r="S35" s="39"/>
      <c r="T35" s="39"/>
    </row>
    <row r="36" spans="1:21" s="38" customFormat="1" ht="11.25" x14ac:dyDescent="0.2">
      <c r="A36" s="34"/>
      <c r="B36" s="141" t="s">
        <v>24</v>
      </c>
      <c r="C36" s="141"/>
      <c r="D36" s="141"/>
      <c r="E36" s="59"/>
      <c r="F36" s="48"/>
      <c r="G36" s="63"/>
      <c r="H36" s="141"/>
      <c r="I36" s="63"/>
      <c r="J36" s="141"/>
      <c r="K36" s="63"/>
      <c r="L36" s="141"/>
      <c r="M36" s="164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1"/>
      <c r="C38" s="141"/>
      <c r="D38" s="141"/>
      <c r="E38" s="141"/>
      <c r="F38" s="48"/>
      <c r="G38" s="141"/>
      <c r="H38" s="141"/>
      <c r="I38" s="14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1"/>
      <c r="C40" s="141"/>
      <c r="D40" s="141"/>
      <c r="E40" s="141"/>
      <c r="F40" s="48"/>
      <c r="G40" s="141"/>
      <c r="H40" s="141"/>
      <c r="I40" s="14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1" t="s">
        <v>79</v>
      </c>
      <c r="C41" s="141"/>
      <c r="D41" s="141"/>
      <c r="E41" s="130">
        <v>38.5</v>
      </c>
      <c r="F41" s="132"/>
      <c r="G41" s="130"/>
      <c r="H41" s="133"/>
      <c r="I41" s="130"/>
      <c r="J41" s="133"/>
      <c r="K41" s="130"/>
      <c r="L41" s="147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1" t="s">
        <v>80</v>
      </c>
      <c r="C42" s="141"/>
      <c r="D42" s="141"/>
      <c r="E42" s="130">
        <v>38.5</v>
      </c>
      <c r="F42" s="132"/>
      <c r="G42" s="130"/>
      <c r="H42" s="133"/>
      <c r="I42" s="130"/>
      <c r="J42" s="133"/>
      <c r="K42" s="130"/>
      <c r="L42" s="147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5" t="s">
        <v>77</v>
      </c>
      <c r="B43" s="156"/>
      <c r="C43" s="141" t="s">
        <v>74</v>
      </c>
      <c r="D43" s="141"/>
      <c r="E43" s="128">
        <f>E42/E29</f>
        <v>1</v>
      </c>
      <c r="F43" s="48"/>
      <c r="G43" s="128">
        <f>G42/E29</f>
        <v>0</v>
      </c>
      <c r="H43" s="14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5" t="s">
        <v>77</v>
      </c>
      <c r="B44" s="156"/>
      <c r="C44" s="141" t="s">
        <v>74</v>
      </c>
      <c r="D44" s="141"/>
      <c r="E44" s="170">
        <f>(E42*E74+G42*G74+I42*I74+K42*K74)/12/E29</f>
        <v>1</v>
      </c>
      <c r="F44" s="170"/>
      <c r="G44" s="170"/>
      <c r="H44" s="170"/>
      <c r="I44" s="170"/>
      <c r="J44" s="170"/>
      <c r="K44" s="170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1"/>
      <c r="C45" s="141"/>
      <c r="D45" s="141"/>
      <c r="E45" s="141"/>
      <c r="F45" s="48"/>
      <c r="G45" s="141"/>
      <c r="H45" s="141"/>
      <c r="I45" s="14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1"/>
      <c r="F46" s="48"/>
      <c r="G46" s="141"/>
      <c r="H46" s="141"/>
      <c r="I46" s="14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1"/>
      <c r="C47" s="141"/>
      <c r="D47" s="141"/>
      <c r="E47" s="141"/>
      <c r="F47" s="48"/>
      <c r="G47" s="141"/>
      <c r="H47" s="141"/>
      <c r="I47" s="14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1" t="s">
        <v>25</v>
      </c>
      <c r="C48" s="141"/>
      <c r="D48" s="14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74" t="s">
        <v>27</v>
      </c>
      <c r="C49" s="174"/>
      <c r="D49" s="175"/>
      <c r="E49" s="71"/>
      <c r="F49" s="135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71" t="s">
        <v>28</v>
      </c>
      <c r="T49" s="171"/>
      <c r="U49" s="38" t="s">
        <v>29</v>
      </c>
    </row>
    <row r="50" spans="1:21" x14ac:dyDescent="0.25">
      <c r="A50" s="34"/>
      <c r="B50" s="178" t="s">
        <v>82</v>
      </c>
      <c r="C50" s="178"/>
      <c r="D50" s="175"/>
      <c r="E50" s="71"/>
      <c r="F50" s="135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0"/>
      <c r="T50" s="150"/>
      <c r="U50" s="38"/>
    </row>
    <row r="51" spans="1:21" x14ac:dyDescent="0.25">
      <c r="A51" s="34"/>
      <c r="B51" s="174" t="s">
        <v>30</v>
      </c>
      <c r="C51" s="174"/>
      <c r="D51" s="175"/>
      <c r="E51" s="136"/>
      <c r="F51" s="72" t="s">
        <v>26</v>
      </c>
      <c r="G51" s="136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1"/>
      <c r="C54" s="141"/>
      <c r="D54" s="14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1"/>
      <c r="C56" s="141"/>
      <c r="D56" s="14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1" t="s">
        <v>38</v>
      </c>
      <c r="C57" s="141"/>
      <c r="D57" s="141"/>
      <c r="E57" s="89">
        <f>IF(E42=0,0,IF(E48/E42*E41&gt;S60,(S60/E41*E42+E49+E51)*M57,E53*M57))</f>
        <v>0</v>
      </c>
      <c r="F57" s="137" t="s">
        <v>26</v>
      </c>
      <c r="G57" s="89">
        <f>IF(G42=0,0,IF(G48/G42*G41&gt;S60,(S60/G41*G42+G49+G51)*M57,G53*M57))</f>
        <v>0</v>
      </c>
      <c r="H57" s="138" t="s">
        <v>26</v>
      </c>
      <c r="I57" s="89">
        <f>IF(I42=0,0,IF(I48/I42*I41&gt;S60,(S60/I41*I42+I49+I51)*M57,I53*M57))</f>
        <v>0</v>
      </c>
      <c r="J57" s="139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1" t="s">
        <v>40</v>
      </c>
      <c r="C58" s="141"/>
      <c r="D58" s="141"/>
      <c r="E58" s="89">
        <f>IF(E42=0,0,IF(E48/E42*E41&gt;U60,(U60/E41*E42+E49+E51)*M58,E53*M58))</f>
        <v>0</v>
      </c>
      <c r="F58" s="137" t="s">
        <v>26</v>
      </c>
      <c r="G58" s="89">
        <f>IF(G42=0,0,IF(G48/G42*G41&gt;U60,(U60/G41*G42+G49+G51)*M58,G53*M58))</f>
        <v>0</v>
      </c>
      <c r="H58" s="138" t="s">
        <v>26</v>
      </c>
      <c r="I58" s="89">
        <f>IF(I42=0,0,IF(I48/I42*I41&gt;U60,(U60/I41*I42+I49+I51)*M58,I53*M58))</f>
        <v>0</v>
      </c>
      <c r="J58" s="139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1" t="s">
        <v>42</v>
      </c>
      <c r="C59" s="141"/>
      <c r="D59" s="141"/>
      <c r="E59" s="89">
        <f>IF(E42=0,0,IF(E48/E42*E41&gt;U60,(U60/E41*E42+E49+E51)*M59,E53*M59))</f>
        <v>0</v>
      </c>
      <c r="F59" s="137" t="s">
        <v>26</v>
      </c>
      <c r="G59" s="89">
        <f>IF(G42=0,0,IF(G48/G42*G41&gt;U60,(U60/G41*G42+G49+G51)*M59,G53*M59))</f>
        <v>0</v>
      </c>
      <c r="H59" s="138" t="s">
        <v>26</v>
      </c>
      <c r="I59" s="89">
        <f>IF(I42=0,0,IF(I48/I42*I41&gt;U60,(U60/I41*I42+I49+I51)*M59,I53*M59))</f>
        <v>0</v>
      </c>
      <c r="J59" s="139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1" t="s">
        <v>44</v>
      </c>
      <c r="C60" s="141"/>
      <c r="D60" s="141"/>
      <c r="E60" s="89">
        <f>IF(E42=0,0,IF(E48/E42*E41&gt;S60,(S60/E41*E42+E49+E51)*M60,E53*M60))</f>
        <v>0</v>
      </c>
      <c r="F60" s="137" t="s">
        <v>26</v>
      </c>
      <c r="G60" s="89">
        <f>IF(G42=0,0,IF(G48/G42*G41&gt;S60,(S60/G41*G42+G49+G51)*M60,G53*M60))</f>
        <v>0</v>
      </c>
      <c r="H60" s="138" t="s">
        <v>26</v>
      </c>
      <c r="I60" s="89">
        <f>IF(I42=0,0,IF(I48/I42*I41&gt;S60,(S60/I41*I42+I49+I51)*M60,I53*M60))</f>
        <v>0</v>
      </c>
      <c r="J60" s="139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4" t="s">
        <v>46</v>
      </c>
      <c r="C61" s="141"/>
      <c r="D61" s="141"/>
      <c r="E61" s="89">
        <f>IF(E42=0,0,IF(E48/E42*E41&gt;S60,(S60/E41*E42+E49+E51)*M61,E53*M61))</f>
        <v>0</v>
      </c>
      <c r="F61" s="137" t="s">
        <v>26</v>
      </c>
      <c r="G61" s="89">
        <f>IF(G42=0,0,IF(G48/G42*G41&gt;S60,(S60/G41*G42+G49+G51)*M61,G53*M61))</f>
        <v>0</v>
      </c>
      <c r="H61" s="138" t="s">
        <v>26</v>
      </c>
      <c r="I61" s="89">
        <f>IF(I42=0,0,IF(I48/I42*I41&gt;S60,(S60/I41*I42+I49+I51)*M61,I53*M61))</f>
        <v>0</v>
      </c>
      <c r="J61" s="139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4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4"/>
      <c r="N63" s="37"/>
      <c r="S63" s="39"/>
      <c r="T63" s="39"/>
    </row>
    <row r="64" spans="1:21" s="38" customFormat="1" ht="15" customHeight="1" x14ac:dyDescent="0.2">
      <c r="A64" s="34"/>
      <c r="B64" s="141" t="s">
        <v>48</v>
      </c>
      <c r="C64" s="141"/>
      <c r="D64" s="141"/>
      <c r="E64" s="152">
        <f>($E$52-$E$50)*M64</f>
        <v>0</v>
      </c>
      <c r="F64" s="135" t="s">
        <v>26</v>
      </c>
      <c r="G64" s="152">
        <f>($G$52-$G$50)*$M$64</f>
        <v>0</v>
      </c>
      <c r="H64" s="153" t="s">
        <v>26</v>
      </c>
      <c r="I64" s="152">
        <f>($I$52-$I$50)*M64</f>
        <v>0</v>
      </c>
      <c r="J64" s="154" t="s">
        <v>26</v>
      </c>
      <c r="K64" s="152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74"/>
      <c r="C65" s="174"/>
      <c r="D65" s="175"/>
      <c r="E65" s="152">
        <f>($E$52-$E$50)*M65</f>
        <v>0</v>
      </c>
      <c r="F65" s="135" t="s">
        <v>26</v>
      </c>
      <c r="G65" s="152">
        <f>($G$52-$G$50)*$M$64</f>
        <v>0</v>
      </c>
      <c r="H65" s="153" t="s">
        <v>26</v>
      </c>
      <c r="I65" s="152">
        <f>($I$52-$I$50)*M65</f>
        <v>0</v>
      </c>
      <c r="J65" s="154" t="s">
        <v>26</v>
      </c>
      <c r="K65" s="152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4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4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1"/>
      <c r="D68" s="141"/>
      <c r="E68" s="89">
        <f>$E$53*M68</f>
        <v>0</v>
      </c>
      <c r="F68" s="137" t="s">
        <v>26</v>
      </c>
      <c r="G68" s="89">
        <f>$G$53*M68</f>
        <v>0</v>
      </c>
      <c r="H68" s="138" t="s">
        <v>26</v>
      </c>
      <c r="I68" s="89">
        <f>$I$53*M68</f>
        <v>0</v>
      </c>
      <c r="J68" s="139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1" t="s">
        <v>51</v>
      </c>
      <c r="C69" s="141"/>
      <c r="D69" s="141"/>
      <c r="E69" s="89">
        <f>$E$53*M69</f>
        <v>0</v>
      </c>
      <c r="F69" s="137" t="s">
        <v>26</v>
      </c>
      <c r="G69" s="89">
        <f>$G$53*M69</f>
        <v>0</v>
      </c>
      <c r="H69" s="138" t="s">
        <v>26</v>
      </c>
      <c r="I69" s="89">
        <f>$I$53*M69</f>
        <v>0</v>
      </c>
      <c r="J69" s="139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1" t="s">
        <v>52</v>
      </c>
      <c r="C70" s="141"/>
      <c r="D70" s="141"/>
      <c r="E70" s="89">
        <f>$E$53*M70</f>
        <v>0</v>
      </c>
      <c r="F70" s="137" t="s">
        <v>26</v>
      </c>
      <c r="G70" s="89">
        <f>$G$53*M70</f>
        <v>0</v>
      </c>
      <c r="H70" s="138" t="s">
        <v>26</v>
      </c>
      <c r="I70" s="89">
        <f>$I$53*M70</f>
        <v>0</v>
      </c>
      <c r="J70" s="139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4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1"/>
      <c r="D73" s="141"/>
      <c r="E73" s="94"/>
      <c r="F73" s="83"/>
      <c r="G73" s="102"/>
      <c r="H73" s="85"/>
      <c r="I73" s="102"/>
      <c r="J73" s="103"/>
      <c r="K73" s="102"/>
      <c r="L73" s="103"/>
      <c r="M73" s="14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1" t="s">
        <v>55</v>
      </c>
      <c r="C74" s="141"/>
      <c r="D74" s="141"/>
      <c r="E74" s="105">
        <v>12</v>
      </c>
      <c r="F74" s="83"/>
      <c r="G74" s="105"/>
      <c r="H74" s="85"/>
      <c r="I74" s="105"/>
      <c r="J74" s="106"/>
      <c r="K74" s="105"/>
      <c r="L74" s="106"/>
      <c r="M74" s="141"/>
      <c r="N74" s="37"/>
      <c r="S74" s="39"/>
      <c r="T74" s="39"/>
    </row>
    <row r="75" spans="1:21" s="38" customFormat="1" ht="15" customHeight="1" x14ac:dyDescent="0.2">
      <c r="A75" s="34"/>
      <c r="B75" s="141" t="s">
        <v>56</v>
      </c>
      <c r="C75" s="141"/>
      <c r="D75" s="14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1"/>
      <c r="N75" s="37"/>
      <c r="S75" s="39"/>
      <c r="T75" s="39"/>
    </row>
    <row r="76" spans="1:21" s="38" customFormat="1" ht="5.25" customHeight="1" x14ac:dyDescent="0.2">
      <c r="A76" s="34"/>
      <c r="B76" s="141"/>
      <c r="C76" s="141"/>
      <c r="D76" s="141"/>
      <c r="E76" s="107"/>
      <c r="F76" s="48"/>
      <c r="G76" s="141"/>
      <c r="H76" s="141"/>
      <c r="I76" s="141"/>
      <c r="J76" s="141"/>
      <c r="K76" s="141"/>
      <c r="L76" s="141"/>
      <c r="M76" s="14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76" t="s">
        <v>59</v>
      </c>
      <c r="C78" s="176"/>
      <c r="D78" s="177"/>
      <c r="E78" s="134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76" t="s">
        <v>60</v>
      </c>
      <c r="C79" s="176"/>
      <c r="D79" s="177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76" t="s">
        <v>61</v>
      </c>
      <c r="C80" s="176"/>
      <c r="D80" s="177"/>
      <c r="E80" s="93">
        <f>$E$78*M80</f>
        <v>0</v>
      </c>
      <c r="F80" s="90" t="s">
        <v>26</v>
      </c>
      <c r="G80" s="109"/>
      <c r="H80" s="141"/>
      <c r="I80" s="141"/>
      <c r="J80" s="141"/>
      <c r="K80" s="141"/>
      <c r="L80" s="14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76" t="s">
        <v>62</v>
      </c>
      <c r="C81" s="176"/>
      <c r="D81" s="177"/>
      <c r="E81" s="93">
        <f>$E$78*M81</f>
        <v>0</v>
      </c>
      <c r="F81" s="90" t="s">
        <v>26</v>
      </c>
      <c r="G81" s="141"/>
      <c r="H81" s="141"/>
      <c r="I81" s="141"/>
      <c r="J81" s="141"/>
      <c r="K81" s="141"/>
      <c r="L81" s="14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76"/>
      <c r="C82" s="176"/>
      <c r="D82" s="177"/>
      <c r="E82" s="110">
        <f>$E$78*M82</f>
        <v>0</v>
      </c>
      <c r="F82" s="90" t="s">
        <v>26</v>
      </c>
      <c r="G82" s="141"/>
      <c r="H82" s="141"/>
      <c r="I82" s="141"/>
      <c r="J82" s="141"/>
      <c r="K82" s="141"/>
      <c r="L82" s="14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76"/>
      <c r="C83" s="176"/>
      <c r="D83" s="177"/>
      <c r="E83" s="110">
        <f>$E$78*M83</f>
        <v>0</v>
      </c>
      <c r="F83" s="90" t="s">
        <v>26</v>
      </c>
      <c r="G83" s="141"/>
      <c r="H83" s="141"/>
      <c r="I83" s="141"/>
      <c r="J83" s="141"/>
      <c r="K83" s="141"/>
      <c r="L83" s="141"/>
      <c r="M83" s="111"/>
      <c r="N83" s="37"/>
      <c r="S83" s="39"/>
      <c r="T83" s="39"/>
    </row>
    <row r="84" spans="1:22" s="38" customFormat="1" ht="12.75" customHeight="1" x14ac:dyDescent="0.2">
      <c r="A84" s="34"/>
      <c r="B84" s="176" t="s">
        <v>63</v>
      </c>
      <c r="C84" s="176"/>
      <c r="D84" s="177"/>
      <c r="E84" s="93">
        <f>(E53*E74+G53*G74+I53*I74+K53*K74+E78)*H84*J84/1000</f>
        <v>0</v>
      </c>
      <c r="F84" s="90" t="s">
        <v>26</v>
      </c>
      <c r="G84" s="141" t="s">
        <v>64</v>
      </c>
      <c r="H84" s="112"/>
      <c r="I84" s="141" t="s">
        <v>65</v>
      </c>
      <c r="J84" s="112"/>
      <c r="K84" s="141"/>
      <c r="L84" s="141"/>
      <c r="M84" s="113"/>
      <c r="N84" s="37"/>
      <c r="S84" s="39"/>
      <c r="T84" s="39"/>
    </row>
    <row r="85" spans="1:22" s="38" customFormat="1" ht="12.75" customHeight="1" x14ac:dyDescent="0.2">
      <c r="A85" s="34"/>
      <c r="B85" s="172" t="s">
        <v>66</v>
      </c>
      <c r="C85" s="172"/>
      <c r="D85" s="173"/>
      <c r="E85" s="93">
        <f>(E53*E74+G53*G74+I53*I74+K53*K74+E78)*J85/1000</f>
        <v>0</v>
      </c>
      <c r="F85" s="90" t="s">
        <v>26</v>
      </c>
      <c r="G85" s="141"/>
      <c r="H85" s="141"/>
      <c r="I85" s="141" t="s">
        <v>65</v>
      </c>
      <c r="J85" s="112"/>
      <c r="K85" s="141"/>
      <c r="L85" s="141"/>
      <c r="M85" s="113"/>
      <c r="N85" s="37"/>
      <c r="S85" s="39"/>
      <c r="T85" s="39"/>
    </row>
    <row r="86" spans="1:22" s="38" customFormat="1" ht="12.75" customHeight="1" x14ac:dyDescent="0.2">
      <c r="A86" s="34"/>
      <c r="B86" s="174"/>
      <c r="C86" s="174"/>
      <c r="D86" s="175"/>
      <c r="E86" s="71"/>
      <c r="F86" s="90" t="s">
        <v>26</v>
      </c>
      <c r="G86" s="141"/>
      <c r="H86" s="141"/>
      <c r="I86" s="141"/>
      <c r="J86" s="140"/>
      <c r="K86" s="141"/>
      <c r="L86" s="141"/>
      <c r="M86" s="113"/>
      <c r="N86" s="37"/>
      <c r="S86" s="39"/>
      <c r="T86" s="39"/>
    </row>
    <row r="87" spans="1:22" s="38" customFormat="1" ht="12.75" customHeight="1" x14ac:dyDescent="0.2">
      <c r="A87" s="34"/>
      <c r="B87" s="174"/>
      <c r="C87" s="174"/>
      <c r="D87" s="175"/>
      <c r="E87" s="71"/>
      <c r="F87" s="90" t="s">
        <v>26</v>
      </c>
      <c r="G87" s="141"/>
      <c r="H87" s="141"/>
      <c r="I87" s="141"/>
      <c r="J87" s="114"/>
      <c r="K87" s="141"/>
      <c r="L87" s="141"/>
      <c r="M87" s="113"/>
      <c r="N87" s="37"/>
      <c r="S87" s="39"/>
      <c r="T87" s="39"/>
    </row>
    <row r="88" spans="1:22" s="141" customFormat="1" ht="5.25" customHeight="1" thickBot="1" x14ac:dyDescent="0.25">
      <c r="A88" s="34"/>
      <c r="E88" s="107"/>
      <c r="F88" s="48"/>
      <c r="N88" s="37"/>
      <c r="P88" s="149"/>
      <c r="Q88" s="149"/>
      <c r="R88" s="38"/>
      <c r="S88" s="39"/>
      <c r="T88" s="39"/>
      <c r="U88" s="38"/>
      <c r="V88" s="149"/>
    </row>
    <row r="89" spans="1:22" s="38" customFormat="1" ht="12.75" customHeight="1" thickBot="1" x14ac:dyDescent="0.25">
      <c r="A89" s="34"/>
      <c r="B89" s="47" t="s">
        <v>67</v>
      </c>
      <c r="C89" s="141"/>
      <c r="D89" s="14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9"/>
      <c r="S89" s="107"/>
      <c r="T89" s="107"/>
      <c r="U89" s="149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A44:B44"/>
    <mergeCell ref="E44:K44"/>
    <mergeCell ref="S49:T49"/>
    <mergeCell ref="B85:D85"/>
    <mergeCell ref="B86:D86"/>
    <mergeCell ref="B51:D51"/>
    <mergeCell ref="B65:D65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MA 1</vt:lpstr>
      <vt:lpstr>MA 2</vt:lpstr>
      <vt:lpstr>MA 3</vt:lpstr>
      <vt:lpstr>MA 4</vt:lpstr>
      <vt:lpstr>MA 5</vt:lpstr>
      <vt:lpstr>MA 6</vt:lpstr>
      <vt:lpstr>MA 7</vt:lpstr>
      <vt:lpstr>MA 8</vt:lpstr>
      <vt:lpstr>MA 9</vt:lpstr>
      <vt:lpstr>MA 10</vt:lpstr>
      <vt:lpstr>'MA 1'!Druckbereich</vt:lpstr>
      <vt:lpstr>'MA 10'!Druckbereich</vt:lpstr>
      <vt:lpstr>'MA 2'!Druckbereich</vt:lpstr>
      <vt:lpstr>'MA 3'!Druckbereich</vt:lpstr>
      <vt:lpstr>'MA 4'!Druckbereich</vt:lpstr>
      <vt:lpstr>'MA 5'!Druckbereich</vt:lpstr>
      <vt:lpstr>'MA 6'!Druckbereich</vt:lpstr>
      <vt:lpstr>'MA 7'!Druckbereich</vt:lpstr>
      <vt:lpstr>'MA 8'!Druckbereich</vt:lpstr>
      <vt:lpstr>'MA 9'!Druckbereich</vt:lpstr>
    </vt:vector>
  </TitlesOfParts>
  <Company>Landkreis Zwickau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Tedika-Rudat, Petra</dc:creator>
  <cp:lastModifiedBy>Tedika-Rudat, Petra</cp:lastModifiedBy>
  <cp:lastPrinted>2026-02-10T11:31:58Z</cp:lastPrinted>
  <dcterms:created xsi:type="dcterms:W3CDTF">2025-01-07T14:11:04Z</dcterms:created>
  <dcterms:modified xsi:type="dcterms:W3CDTF">2026-02-10T15:19:20Z</dcterms:modified>
</cp:coreProperties>
</file>