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G_Zwickau\AG_SozA_1221_Foerderung\#Tedika-Rudat\Förderung\2026\"/>
    </mc:Choice>
  </mc:AlternateContent>
  <xr:revisionPtr revIDLastSave="0" documentId="13_ncr:1_{70A19489-FB4B-4102-80EB-460236A5A7D2}" xr6:coauthVersionLast="36" xr6:coauthVersionMax="36" xr10:uidLastSave="{00000000-0000-0000-0000-000000000000}"/>
  <workbookProtection lockStructure="1"/>
  <bookViews>
    <workbookView xWindow="0" yWindow="0" windowWidth="25200" windowHeight="10635" xr2:uid="{60CAE60D-726D-479B-8BAC-8FC0130E3317}"/>
  </bookViews>
  <sheets>
    <sheet name="MA 1" sheetId="17" r:id="rId1"/>
    <sheet name="MA 2" sheetId="16" r:id="rId2"/>
    <sheet name="MA 3" sheetId="15" r:id="rId3"/>
    <sheet name="MA 4" sheetId="14" r:id="rId4"/>
    <sheet name="MA 5" sheetId="13" r:id="rId5"/>
    <sheet name="MA 6" sheetId="12" r:id="rId6"/>
    <sheet name="MA 7" sheetId="11" r:id="rId7"/>
    <sheet name="MA 8" sheetId="10" r:id="rId8"/>
    <sheet name="MA 9" sheetId="9" r:id="rId9"/>
    <sheet name="MA 10" sheetId="1" r:id="rId10"/>
  </sheets>
  <definedNames>
    <definedName name="_xlnm.Print_Area" localSheetId="0">'MA 1'!$A$1:$N$90</definedName>
    <definedName name="_xlnm.Print_Area" localSheetId="9">'MA 10'!$A$1:$N$90</definedName>
    <definedName name="_xlnm.Print_Area" localSheetId="1">'MA 2'!$A$1:$N$90</definedName>
    <definedName name="_xlnm.Print_Area" localSheetId="2">'MA 3'!$A$1:$N$90</definedName>
    <definedName name="_xlnm.Print_Area" localSheetId="3">'MA 4'!$A$1:$N$90</definedName>
    <definedName name="_xlnm.Print_Area" localSheetId="4">'MA 5'!$A$1:$N$90</definedName>
    <definedName name="_xlnm.Print_Area" localSheetId="5">'MA 6'!$A$1:$N$90</definedName>
    <definedName name="_xlnm.Print_Area" localSheetId="6">'MA 7'!$A$1:$N$90</definedName>
    <definedName name="_xlnm.Print_Area" localSheetId="7">'MA 8'!$A$1:$N$90</definedName>
    <definedName name="_xlnm.Print_Area" localSheetId="8">'MA 9'!$A$1:$N$90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9" i="16" l="1"/>
  <c r="S59" i="16"/>
  <c r="S54" i="16"/>
  <c r="S57" i="16" s="1"/>
  <c r="S52" i="16"/>
  <c r="T52" i="16" s="1"/>
  <c r="S51" i="16"/>
  <c r="T51" i="16" s="1"/>
  <c r="T54" i="16" s="1"/>
  <c r="T57" i="16" s="1"/>
  <c r="T39" i="16"/>
  <c r="S39" i="16"/>
  <c r="T59" i="15"/>
  <c r="S59" i="15"/>
  <c r="S52" i="15"/>
  <c r="T52" i="15" s="1"/>
  <c r="S51" i="15"/>
  <c r="T51" i="15" s="1"/>
  <c r="T54" i="15" s="1"/>
  <c r="T57" i="15" s="1"/>
  <c r="T39" i="15"/>
  <c r="S39" i="15"/>
  <c r="T59" i="14"/>
  <c r="S59" i="14"/>
  <c r="S54" i="14"/>
  <c r="S57" i="14" s="1"/>
  <c r="S58" i="14" s="1"/>
  <c r="S52" i="14"/>
  <c r="T52" i="14" s="1"/>
  <c r="S51" i="14"/>
  <c r="T51" i="14" s="1"/>
  <c r="T54" i="14" s="1"/>
  <c r="T57" i="14" s="1"/>
  <c r="T39" i="14"/>
  <c r="S39" i="14"/>
  <c r="T59" i="13"/>
  <c r="S59" i="13"/>
  <c r="S54" i="13"/>
  <c r="S57" i="13" s="1"/>
  <c r="S58" i="13" s="1"/>
  <c r="S52" i="13"/>
  <c r="T52" i="13" s="1"/>
  <c r="S51" i="13"/>
  <c r="T51" i="13" s="1"/>
  <c r="T54" i="13" s="1"/>
  <c r="T57" i="13" s="1"/>
  <c r="T39" i="13"/>
  <c r="S39" i="13"/>
  <c r="T59" i="12"/>
  <c r="S59" i="12"/>
  <c r="S54" i="12"/>
  <c r="S57" i="12" s="1"/>
  <c r="S52" i="12"/>
  <c r="T52" i="12" s="1"/>
  <c r="S51" i="12"/>
  <c r="T51" i="12" s="1"/>
  <c r="T54" i="12" s="1"/>
  <c r="T57" i="12" s="1"/>
  <c r="T39" i="12"/>
  <c r="S39" i="12"/>
  <c r="T59" i="11"/>
  <c r="S59" i="11"/>
  <c r="S54" i="11"/>
  <c r="S57" i="11" s="1"/>
  <c r="S58" i="11" s="1"/>
  <c r="S52" i="11"/>
  <c r="T52" i="11" s="1"/>
  <c r="S51" i="11"/>
  <c r="T51" i="11" s="1"/>
  <c r="T39" i="11"/>
  <c r="S39" i="11"/>
  <c r="T59" i="10"/>
  <c r="S59" i="10"/>
  <c r="S54" i="10"/>
  <c r="S57" i="10" s="1"/>
  <c r="S58" i="10" s="1"/>
  <c r="S52" i="10"/>
  <c r="T52" i="10" s="1"/>
  <c r="S51" i="10"/>
  <c r="T51" i="10" s="1"/>
  <c r="T54" i="10" s="1"/>
  <c r="T57" i="10" s="1"/>
  <c r="T39" i="10"/>
  <c r="S39" i="10"/>
  <c r="T59" i="9"/>
  <c r="S59" i="9"/>
  <c r="S54" i="9"/>
  <c r="S57" i="9" s="1"/>
  <c r="S52" i="9"/>
  <c r="T52" i="9" s="1"/>
  <c r="S51" i="9"/>
  <c r="T51" i="9" s="1"/>
  <c r="T54" i="9" s="1"/>
  <c r="T57" i="9" s="1"/>
  <c r="T39" i="9"/>
  <c r="S39" i="9"/>
  <c r="T59" i="1"/>
  <c r="S59" i="1"/>
  <c r="S52" i="1"/>
  <c r="T52" i="1" s="1"/>
  <c r="S51" i="1"/>
  <c r="T51" i="1" s="1"/>
  <c r="T54" i="1" s="1"/>
  <c r="T57" i="1" s="1"/>
  <c r="T39" i="1"/>
  <c r="S39" i="1"/>
  <c r="T58" i="16" l="1"/>
  <c r="S58" i="16"/>
  <c r="T58" i="15"/>
  <c r="S54" i="15"/>
  <c r="S57" i="15" s="1"/>
  <c r="S58" i="15" s="1"/>
  <c r="T58" i="14"/>
  <c r="T58" i="13"/>
  <c r="T58" i="12"/>
  <c r="S58" i="12"/>
  <c r="T54" i="11"/>
  <c r="T57" i="11" s="1"/>
  <c r="T58" i="11" s="1"/>
  <c r="T58" i="10"/>
  <c r="T58" i="9"/>
  <c r="S58" i="9"/>
  <c r="T58" i="1"/>
  <c r="S54" i="1"/>
  <c r="S57" i="1" s="1"/>
  <c r="S58" i="1" s="1"/>
  <c r="E85" i="1"/>
  <c r="E84" i="1"/>
  <c r="M89" i="1" s="1"/>
  <c r="E83" i="1"/>
  <c r="E82" i="1"/>
  <c r="M81" i="1"/>
  <c r="E81" i="1"/>
  <c r="M80" i="1"/>
  <c r="E80" i="1"/>
  <c r="M79" i="1"/>
  <c r="K70" i="1"/>
  <c r="I70" i="1"/>
  <c r="G70" i="1"/>
  <c r="E70" i="1"/>
  <c r="K69" i="1"/>
  <c r="K71" i="1" s="1"/>
  <c r="I69" i="1"/>
  <c r="G69" i="1"/>
  <c r="E69" i="1"/>
  <c r="K68" i="1"/>
  <c r="I68" i="1"/>
  <c r="I71" i="1" s="1"/>
  <c r="G68" i="1"/>
  <c r="G71" i="1" s="1"/>
  <c r="E68" i="1"/>
  <c r="E71" i="1" s="1"/>
  <c r="K65" i="1"/>
  <c r="I65" i="1"/>
  <c r="G65" i="1"/>
  <c r="E65" i="1"/>
  <c r="K64" i="1"/>
  <c r="K66" i="1" s="1"/>
  <c r="K61" i="1"/>
  <c r="I61" i="1"/>
  <c r="G61" i="1"/>
  <c r="E61" i="1"/>
  <c r="K60" i="1"/>
  <c r="I60" i="1"/>
  <c r="G60" i="1"/>
  <c r="E60" i="1"/>
  <c r="K59" i="1"/>
  <c r="I59" i="1"/>
  <c r="G59" i="1"/>
  <c r="E59" i="1"/>
  <c r="K58" i="1"/>
  <c r="I58" i="1"/>
  <c r="G58" i="1"/>
  <c r="E58" i="1"/>
  <c r="K57" i="1"/>
  <c r="K62" i="1" s="1"/>
  <c r="I57" i="1"/>
  <c r="I62" i="1" s="1"/>
  <c r="G57" i="1"/>
  <c r="G62" i="1" s="1"/>
  <c r="E57" i="1"/>
  <c r="K52" i="1"/>
  <c r="I52" i="1"/>
  <c r="I64" i="1" s="1"/>
  <c r="I66" i="1" s="1"/>
  <c r="G52" i="1"/>
  <c r="G64" i="1" s="1"/>
  <c r="G66" i="1" s="1"/>
  <c r="E52" i="1"/>
  <c r="I89" i="1" s="1"/>
  <c r="E44" i="1"/>
  <c r="K43" i="1"/>
  <c r="I43" i="1"/>
  <c r="G43" i="1"/>
  <c r="E43" i="1"/>
  <c r="E85" i="9"/>
  <c r="E84" i="9"/>
  <c r="M89" i="9" s="1"/>
  <c r="E83" i="9"/>
  <c r="E82" i="9"/>
  <c r="M81" i="9"/>
  <c r="E81" i="9"/>
  <c r="M80" i="9"/>
  <c r="E80" i="9"/>
  <c r="M79" i="9"/>
  <c r="K70" i="9"/>
  <c r="I70" i="9"/>
  <c r="G70" i="9"/>
  <c r="E70" i="9"/>
  <c r="K69" i="9"/>
  <c r="K71" i="9" s="1"/>
  <c r="I69" i="9"/>
  <c r="G69" i="9"/>
  <c r="E69" i="9"/>
  <c r="K68" i="9"/>
  <c r="I68" i="9"/>
  <c r="I71" i="9" s="1"/>
  <c r="G68" i="9"/>
  <c r="G71" i="9" s="1"/>
  <c r="E68" i="9"/>
  <c r="E71" i="9" s="1"/>
  <c r="K65" i="9"/>
  <c r="I65" i="9"/>
  <c r="G65" i="9"/>
  <c r="E65" i="9"/>
  <c r="K64" i="9"/>
  <c r="K66" i="9" s="1"/>
  <c r="K61" i="9"/>
  <c r="I61" i="9"/>
  <c r="G61" i="9"/>
  <c r="E61" i="9"/>
  <c r="K60" i="9"/>
  <c r="I60" i="9"/>
  <c r="G60" i="9"/>
  <c r="E60" i="9"/>
  <c r="K59" i="9"/>
  <c r="I59" i="9"/>
  <c r="G59" i="9"/>
  <c r="E59" i="9"/>
  <c r="K58" i="9"/>
  <c r="I58" i="9"/>
  <c r="G58" i="9"/>
  <c r="E58" i="9"/>
  <c r="K57" i="9"/>
  <c r="K62" i="9" s="1"/>
  <c r="I57" i="9"/>
  <c r="I62" i="9" s="1"/>
  <c r="G57" i="9"/>
  <c r="G62" i="9" s="1"/>
  <c r="E57" i="9"/>
  <c r="K52" i="9"/>
  <c r="I52" i="9"/>
  <c r="I64" i="9" s="1"/>
  <c r="I66" i="9" s="1"/>
  <c r="G52" i="9"/>
  <c r="G64" i="9" s="1"/>
  <c r="G66" i="9" s="1"/>
  <c r="E52" i="9"/>
  <c r="I89" i="9" s="1"/>
  <c r="E44" i="9"/>
  <c r="K43" i="9"/>
  <c r="I43" i="9"/>
  <c r="G43" i="9"/>
  <c r="E43" i="9"/>
  <c r="E85" i="10"/>
  <c r="E84" i="10"/>
  <c r="M89" i="10" s="1"/>
  <c r="E83" i="10"/>
  <c r="E82" i="10"/>
  <c r="M81" i="10"/>
  <c r="E81" i="10"/>
  <c r="M80" i="10"/>
  <c r="E80" i="10"/>
  <c r="M79" i="10"/>
  <c r="K70" i="10"/>
  <c r="I70" i="10"/>
  <c r="G70" i="10"/>
  <c r="E70" i="10"/>
  <c r="K69" i="10"/>
  <c r="K71" i="10" s="1"/>
  <c r="I69" i="10"/>
  <c r="G69" i="10"/>
  <c r="E69" i="10"/>
  <c r="K68" i="10"/>
  <c r="I68" i="10"/>
  <c r="I71" i="10" s="1"/>
  <c r="G68" i="10"/>
  <c r="G71" i="10" s="1"/>
  <c r="E68" i="10"/>
  <c r="E71" i="10" s="1"/>
  <c r="K65" i="10"/>
  <c r="I65" i="10"/>
  <c r="G65" i="10"/>
  <c r="E65" i="10"/>
  <c r="K64" i="10"/>
  <c r="K66" i="10" s="1"/>
  <c r="K61" i="10"/>
  <c r="I61" i="10"/>
  <c r="G61" i="10"/>
  <c r="E61" i="10"/>
  <c r="K60" i="10"/>
  <c r="I60" i="10"/>
  <c r="G60" i="10"/>
  <c r="E60" i="10"/>
  <c r="K59" i="10"/>
  <c r="I59" i="10"/>
  <c r="G59" i="10"/>
  <c r="E59" i="10"/>
  <c r="K58" i="10"/>
  <c r="I58" i="10"/>
  <c r="G58" i="10"/>
  <c r="E58" i="10"/>
  <c r="K57" i="10"/>
  <c r="K62" i="10" s="1"/>
  <c r="I57" i="10"/>
  <c r="G57" i="10"/>
  <c r="G62" i="10" s="1"/>
  <c r="E57" i="10"/>
  <c r="K52" i="10"/>
  <c r="I52" i="10"/>
  <c r="I64" i="10" s="1"/>
  <c r="I66" i="10" s="1"/>
  <c r="G52" i="10"/>
  <c r="G64" i="10" s="1"/>
  <c r="G66" i="10" s="1"/>
  <c r="E52" i="10"/>
  <c r="I89" i="10" s="1"/>
  <c r="E44" i="10"/>
  <c r="K43" i="10"/>
  <c r="I43" i="10"/>
  <c r="G43" i="10"/>
  <c r="E43" i="10"/>
  <c r="E85" i="11"/>
  <c r="E84" i="11"/>
  <c r="M89" i="11" s="1"/>
  <c r="E83" i="11"/>
  <c r="E82" i="11"/>
  <c r="M81" i="11"/>
  <c r="E81" i="11"/>
  <c r="M80" i="11"/>
  <c r="E80" i="11"/>
  <c r="M79" i="11"/>
  <c r="K70" i="11"/>
  <c r="I70" i="11"/>
  <c r="G70" i="11"/>
  <c r="E70" i="11"/>
  <c r="K69" i="11"/>
  <c r="K71" i="11" s="1"/>
  <c r="I69" i="11"/>
  <c r="G69" i="11"/>
  <c r="E69" i="11"/>
  <c r="K68" i="11"/>
  <c r="I68" i="11"/>
  <c r="I71" i="11" s="1"/>
  <c r="G68" i="11"/>
  <c r="G71" i="11" s="1"/>
  <c r="E68" i="11"/>
  <c r="E71" i="11" s="1"/>
  <c r="K65" i="11"/>
  <c r="I65" i="11"/>
  <c r="G65" i="11"/>
  <c r="E65" i="11"/>
  <c r="I62" i="11"/>
  <c r="G62" i="11"/>
  <c r="K61" i="11"/>
  <c r="I61" i="11"/>
  <c r="G61" i="11"/>
  <c r="E61" i="11"/>
  <c r="K60" i="11"/>
  <c r="I60" i="11"/>
  <c r="G60" i="11"/>
  <c r="E60" i="11"/>
  <c r="K59" i="11"/>
  <c r="I59" i="11"/>
  <c r="G59" i="11"/>
  <c r="E59" i="11"/>
  <c r="K58" i="11"/>
  <c r="I58" i="11"/>
  <c r="G58" i="11"/>
  <c r="E58" i="11"/>
  <c r="K57" i="11"/>
  <c r="K62" i="11" s="1"/>
  <c r="I57" i="11"/>
  <c r="G57" i="11"/>
  <c r="E57" i="11"/>
  <c r="K52" i="11"/>
  <c r="I52" i="11"/>
  <c r="I64" i="11" s="1"/>
  <c r="I66" i="11" s="1"/>
  <c r="G52" i="11"/>
  <c r="G64" i="11" s="1"/>
  <c r="G66" i="11" s="1"/>
  <c r="E52" i="11"/>
  <c r="I89" i="11" s="1"/>
  <c r="E44" i="11"/>
  <c r="K43" i="11"/>
  <c r="I43" i="11"/>
  <c r="G43" i="11"/>
  <c r="E43" i="11"/>
  <c r="E85" i="12"/>
  <c r="E84" i="12"/>
  <c r="M89" i="12" s="1"/>
  <c r="E83" i="12"/>
  <c r="E82" i="12"/>
  <c r="M81" i="12"/>
  <c r="E81" i="12"/>
  <c r="M80" i="12"/>
  <c r="E80" i="12"/>
  <c r="M79" i="12"/>
  <c r="K71" i="12"/>
  <c r="K70" i="12"/>
  <c r="I70" i="12"/>
  <c r="G70" i="12"/>
  <c r="E70" i="12"/>
  <c r="K69" i="12"/>
  <c r="I69" i="12"/>
  <c r="G69" i="12"/>
  <c r="E69" i="12"/>
  <c r="K68" i="12"/>
  <c r="I68" i="12"/>
  <c r="I71" i="12" s="1"/>
  <c r="G68" i="12"/>
  <c r="G71" i="12" s="1"/>
  <c r="E68" i="12"/>
  <c r="E71" i="12" s="1"/>
  <c r="K65" i="12"/>
  <c r="I65" i="12"/>
  <c r="G65" i="12"/>
  <c r="E65" i="12"/>
  <c r="K64" i="12"/>
  <c r="K66" i="12" s="1"/>
  <c r="E64" i="12"/>
  <c r="E66" i="12" s="1"/>
  <c r="K61" i="12"/>
  <c r="I61" i="12"/>
  <c r="G61" i="12"/>
  <c r="E61" i="12"/>
  <c r="K60" i="12"/>
  <c r="I60" i="12"/>
  <c r="G60" i="12"/>
  <c r="E60" i="12"/>
  <c r="K59" i="12"/>
  <c r="I59" i="12"/>
  <c r="G59" i="12"/>
  <c r="E59" i="12"/>
  <c r="K58" i="12"/>
  <c r="I58" i="12"/>
  <c r="G58" i="12"/>
  <c r="E58" i="12"/>
  <c r="K57" i="12"/>
  <c r="I57" i="12"/>
  <c r="G57" i="12"/>
  <c r="G62" i="12" s="1"/>
  <c r="E57" i="12"/>
  <c r="K52" i="12"/>
  <c r="I52" i="12"/>
  <c r="I64" i="12" s="1"/>
  <c r="I66" i="12" s="1"/>
  <c r="G52" i="12"/>
  <c r="G64" i="12" s="1"/>
  <c r="G66" i="12" s="1"/>
  <c r="E52" i="12"/>
  <c r="I89" i="12" s="1"/>
  <c r="E44" i="12"/>
  <c r="K43" i="12"/>
  <c r="I43" i="12"/>
  <c r="G43" i="12"/>
  <c r="E43" i="12"/>
  <c r="E85" i="13"/>
  <c r="E84" i="13"/>
  <c r="M89" i="13" s="1"/>
  <c r="E83" i="13"/>
  <c r="E82" i="13"/>
  <c r="M81" i="13"/>
  <c r="E81" i="13"/>
  <c r="M80" i="13"/>
  <c r="E80" i="13"/>
  <c r="M79" i="13"/>
  <c r="K71" i="13"/>
  <c r="K70" i="13"/>
  <c r="I70" i="13"/>
  <c r="G70" i="13"/>
  <c r="E70" i="13"/>
  <c r="K69" i="13"/>
  <c r="I69" i="13"/>
  <c r="G69" i="13"/>
  <c r="E69" i="13"/>
  <c r="K68" i="13"/>
  <c r="I68" i="13"/>
  <c r="I71" i="13" s="1"/>
  <c r="G68" i="13"/>
  <c r="G71" i="13" s="1"/>
  <c r="E68" i="13"/>
  <c r="E71" i="13" s="1"/>
  <c r="K65" i="13"/>
  <c r="I65" i="13"/>
  <c r="G65" i="13"/>
  <c r="E65" i="13"/>
  <c r="K64" i="13"/>
  <c r="K66" i="13" s="1"/>
  <c r="K61" i="13"/>
  <c r="I61" i="13"/>
  <c r="G61" i="13"/>
  <c r="E61" i="13"/>
  <c r="K60" i="13"/>
  <c r="I60" i="13"/>
  <c r="G60" i="13"/>
  <c r="E60" i="13"/>
  <c r="K59" i="13"/>
  <c r="I59" i="13"/>
  <c r="G59" i="13"/>
  <c r="E59" i="13"/>
  <c r="K58" i="13"/>
  <c r="I58" i="13"/>
  <c r="G58" i="13"/>
  <c r="E58" i="13"/>
  <c r="K57" i="13"/>
  <c r="I57" i="13"/>
  <c r="G57" i="13"/>
  <c r="E57" i="13"/>
  <c r="K52" i="13"/>
  <c r="I52" i="13"/>
  <c r="I64" i="13" s="1"/>
  <c r="I66" i="13" s="1"/>
  <c r="G52" i="13"/>
  <c r="G64" i="13" s="1"/>
  <c r="G66" i="13" s="1"/>
  <c r="E52" i="13"/>
  <c r="I89" i="13" s="1"/>
  <c r="E44" i="13"/>
  <c r="K43" i="13"/>
  <c r="I43" i="13"/>
  <c r="G43" i="13"/>
  <c r="E43" i="13"/>
  <c r="E85" i="14"/>
  <c r="E84" i="14"/>
  <c r="M89" i="14" s="1"/>
  <c r="E83" i="14"/>
  <c r="E82" i="14"/>
  <c r="M81" i="14"/>
  <c r="E81" i="14"/>
  <c r="M80" i="14"/>
  <c r="E80" i="14" s="1"/>
  <c r="M79" i="14"/>
  <c r="K71" i="14"/>
  <c r="K70" i="14"/>
  <c r="I70" i="14"/>
  <c r="G70" i="14"/>
  <c r="E70" i="14"/>
  <c r="K69" i="14"/>
  <c r="I69" i="14"/>
  <c r="G69" i="14"/>
  <c r="G71" i="14" s="1"/>
  <c r="E69" i="14"/>
  <c r="K68" i="14"/>
  <c r="I68" i="14"/>
  <c r="I71" i="14" s="1"/>
  <c r="G68" i="14"/>
  <c r="E68" i="14"/>
  <c r="E71" i="14" s="1"/>
  <c r="K65" i="14"/>
  <c r="I65" i="14"/>
  <c r="G65" i="14"/>
  <c r="E65" i="14"/>
  <c r="K64" i="14"/>
  <c r="K66" i="14" s="1"/>
  <c r="E64" i="14"/>
  <c r="E66" i="14" s="1"/>
  <c r="K61" i="14"/>
  <c r="I61" i="14"/>
  <c r="G61" i="14"/>
  <c r="E61" i="14"/>
  <c r="K60" i="14"/>
  <c r="I60" i="14"/>
  <c r="G60" i="14"/>
  <c r="E60" i="14"/>
  <c r="K59" i="14"/>
  <c r="I59" i="14"/>
  <c r="G59" i="14"/>
  <c r="E59" i="14"/>
  <c r="K58" i="14"/>
  <c r="I58" i="14"/>
  <c r="G58" i="14"/>
  <c r="E58" i="14"/>
  <c r="K57" i="14"/>
  <c r="I57" i="14"/>
  <c r="I62" i="14" s="1"/>
  <c r="G57" i="14"/>
  <c r="G62" i="14" s="1"/>
  <c r="E57" i="14"/>
  <c r="K52" i="14"/>
  <c r="I52" i="14"/>
  <c r="I64" i="14" s="1"/>
  <c r="I66" i="14" s="1"/>
  <c r="G52" i="14"/>
  <c r="G64" i="14" s="1"/>
  <c r="G66" i="14" s="1"/>
  <c r="E52" i="14"/>
  <c r="I89" i="14" s="1"/>
  <c r="E44" i="14"/>
  <c r="K43" i="14"/>
  <c r="I43" i="14"/>
  <c r="G43" i="14"/>
  <c r="E43" i="14"/>
  <c r="E85" i="15"/>
  <c r="E84" i="15"/>
  <c r="M89" i="15" s="1"/>
  <c r="E83" i="15"/>
  <c r="E82" i="15"/>
  <c r="M81" i="15"/>
  <c r="E81" i="15" s="1"/>
  <c r="M80" i="15"/>
  <c r="E80" i="15"/>
  <c r="M79" i="15"/>
  <c r="K71" i="15"/>
  <c r="K70" i="15"/>
  <c r="I70" i="15"/>
  <c r="G70" i="15"/>
  <c r="E70" i="15"/>
  <c r="K69" i="15"/>
  <c r="I69" i="15"/>
  <c r="G69" i="15"/>
  <c r="E69" i="15"/>
  <c r="K68" i="15"/>
  <c r="I68" i="15"/>
  <c r="I71" i="15" s="1"/>
  <c r="G68" i="15"/>
  <c r="G71" i="15" s="1"/>
  <c r="E68" i="15"/>
  <c r="E71" i="15" s="1"/>
  <c r="K65" i="15"/>
  <c r="I65" i="15"/>
  <c r="G65" i="15"/>
  <c r="E65" i="15"/>
  <c r="K64" i="15"/>
  <c r="K66" i="15" s="1"/>
  <c r="K61" i="15"/>
  <c r="I61" i="15"/>
  <c r="G61" i="15"/>
  <c r="E61" i="15"/>
  <c r="K60" i="15"/>
  <c r="I60" i="15"/>
  <c r="G60" i="15"/>
  <c r="E60" i="15"/>
  <c r="K59" i="15"/>
  <c r="I59" i="15"/>
  <c r="G59" i="15"/>
  <c r="E59" i="15"/>
  <c r="E62" i="15" s="1"/>
  <c r="K58" i="15"/>
  <c r="I58" i="15"/>
  <c r="G58" i="15"/>
  <c r="E58" i="15"/>
  <c r="K57" i="15"/>
  <c r="K62" i="15" s="1"/>
  <c r="I57" i="15"/>
  <c r="G57" i="15"/>
  <c r="G62" i="15" s="1"/>
  <c r="E57" i="15"/>
  <c r="K52" i="15"/>
  <c r="I52" i="15"/>
  <c r="I64" i="15" s="1"/>
  <c r="I66" i="15" s="1"/>
  <c r="G52" i="15"/>
  <c r="G64" i="15" s="1"/>
  <c r="G66" i="15" s="1"/>
  <c r="E52" i="15"/>
  <c r="I89" i="15" s="1"/>
  <c r="E44" i="15"/>
  <c r="K43" i="15"/>
  <c r="I43" i="15"/>
  <c r="G43" i="15"/>
  <c r="E43" i="15"/>
  <c r="E85" i="16"/>
  <c r="E84" i="16"/>
  <c r="M89" i="16" s="1"/>
  <c r="E83" i="16"/>
  <c r="E82" i="16"/>
  <c r="M81" i="16"/>
  <c r="E81" i="16"/>
  <c r="M80" i="16"/>
  <c r="E80" i="16"/>
  <c r="M79" i="16"/>
  <c r="K71" i="16"/>
  <c r="K70" i="16"/>
  <c r="I70" i="16"/>
  <c r="G70" i="16"/>
  <c r="E70" i="16"/>
  <c r="K69" i="16"/>
  <c r="I69" i="16"/>
  <c r="G69" i="16"/>
  <c r="E69" i="16"/>
  <c r="K68" i="16"/>
  <c r="I68" i="16"/>
  <c r="I71" i="16" s="1"/>
  <c r="G68" i="16"/>
  <c r="G71" i="16" s="1"/>
  <c r="E68" i="16"/>
  <c r="E71" i="16" s="1"/>
  <c r="K65" i="16"/>
  <c r="I65" i="16"/>
  <c r="G65" i="16"/>
  <c r="E65" i="16"/>
  <c r="K64" i="16"/>
  <c r="K66" i="16" s="1"/>
  <c r="K61" i="16"/>
  <c r="I61" i="16"/>
  <c r="G61" i="16"/>
  <c r="E61" i="16"/>
  <c r="K60" i="16"/>
  <c r="I60" i="16"/>
  <c r="G60" i="16"/>
  <c r="E60" i="16"/>
  <c r="K59" i="16"/>
  <c r="I59" i="16"/>
  <c r="G59" i="16"/>
  <c r="E59" i="16"/>
  <c r="K58" i="16"/>
  <c r="I58" i="16"/>
  <c r="G58" i="16"/>
  <c r="E58" i="16"/>
  <c r="K57" i="16"/>
  <c r="K62" i="16" s="1"/>
  <c r="I57" i="16"/>
  <c r="I62" i="16" s="1"/>
  <c r="G57" i="16"/>
  <c r="E57" i="16"/>
  <c r="K52" i="16"/>
  <c r="I52" i="16"/>
  <c r="I64" i="16" s="1"/>
  <c r="I66" i="16" s="1"/>
  <c r="G52" i="16"/>
  <c r="G64" i="16" s="1"/>
  <c r="G66" i="16" s="1"/>
  <c r="E52" i="16"/>
  <c r="I89" i="16" s="1"/>
  <c r="E44" i="16"/>
  <c r="K43" i="16"/>
  <c r="I43" i="16"/>
  <c r="G43" i="16"/>
  <c r="E43" i="16"/>
  <c r="T59" i="17"/>
  <c r="S59" i="17"/>
  <c r="S54" i="17"/>
  <c r="S57" i="17" s="1"/>
  <c r="S58" i="17" s="1"/>
  <c r="S52" i="17"/>
  <c r="T52" i="17" s="1"/>
  <c r="S51" i="17"/>
  <c r="T51" i="17" s="1"/>
  <c r="T39" i="17"/>
  <c r="S39" i="17"/>
  <c r="E62" i="16" l="1"/>
  <c r="G62" i="16"/>
  <c r="K89" i="16" s="1"/>
  <c r="I62" i="15"/>
  <c r="E62" i="14"/>
  <c r="K62" i="14"/>
  <c r="E62" i="13"/>
  <c r="G62" i="13"/>
  <c r="I62" i="13"/>
  <c r="K62" i="13"/>
  <c r="I62" i="12"/>
  <c r="K62" i="12"/>
  <c r="E62" i="12"/>
  <c r="E62" i="11"/>
  <c r="I62" i="10"/>
  <c r="E62" i="10"/>
  <c r="E62" i="9"/>
  <c r="E62" i="1"/>
  <c r="E72" i="1"/>
  <c r="E75" i="1" s="1"/>
  <c r="K72" i="1"/>
  <c r="K75" i="1" s="1"/>
  <c r="I72" i="1"/>
  <c r="I75" i="1" s="1"/>
  <c r="G72" i="1"/>
  <c r="G75" i="1" s="1"/>
  <c r="E64" i="1"/>
  <c r="E66" i="1" s="1"/>
  <c r="E72" i="9"/>
  <c r="E75" i="9" s="1"/>
  <c r="K72" i="9"/>
  <c r="K75" i="9" s="1"/>
  <c r="G72" i="9"/>
  <c r="G75" i="9" s="1"/>
  <c r="I72" i="9"/>
  <c r="I75" i="9" s="1"/>
  <c r="E64" i="9"/>
  <c r="E66" i="9" s="1"/>
  <c r="E72" i="10"/>
  <c r="E75" i="10" s="1"/>
  <c r="K72" i="10"/>
  <c r="K75" i="10" s="1"/>
  <c r="G72" i="10"/>
  <c r="G75" i="10" s="1"/>
  <c r="I72" i="10"/>
  <c r="I75" i="10" s="1"/>
  <c r="E64" i="10"/>
  <c r="E66" i="10" s="1"/>
  <c r="G72" i="11"/>
  <c r="G75" i="11" s="1"/>
  <c r="I72" i="11"/>
  <c r="I75" i="11" s="1"/>
  <c r="K64" i="11"/>
  <c r="K66" i="11" s="1"/>
  <c r="K72" i="11" s="1"/>
  <c r="K75" i="11" s="1"/>
  <c r="E64" i="11"/>
  <c r="E66" i="11" s="1"/>
  <c r="E72" i="11" s="1"/>
  <c r="E75" i="11" s="1"/>
  <c r="E77" i="11" s="1"/>
  <c r="E72" i="12"/>
  <c r="E75" i="12" s="1"/>
  <c r="K72" i="12"/>
  <c r="K75" i="12" s="1"/>
  <c r="G72" i="12"/>
  <c r="G75" i="12" s="1"/>
  <c r="I72" i="12"/>
  <c r="I75" i="12" s="1"/>
  <c r="K72" i="13"/>
  <c r="K75" i="13" s="1"/>
  <c r="G72" i="13"/>
  <c r="G75" i="13" s="1"/>
  <c r="I72" i="13"/>
  <c r="I75" i="13" s="1"/>
  <c r="E64" i="13"/>
  <c r="E66" i="13" s="1"/>
  <c r="E79" i="14"/>
  <c r="K89" i="14"/>
  <c r="E72" i="14"/>
  <c r="E75" i="14" s="1"/>
  <c r="K72" i="14"/>
  <c r="K75" i="14" s="1"/>
  <c r="G72" i="14"/>
  <c r="G75" i="14" s="1"/>
  <c r="I72" i="14"/>
  <c r="I75" i="14" s="1"/>
  <c r="K72" i="15"/>
  <c r="K75" i="15" s="1"/>
  <c r="I72" i="15"/>
  <c r="I75" i="15" s="1"/>
  <c r="E64" i="15"/>
  <c r="E66" i="15" s="1"/>
  <c r="G72" i="15"/>
  <c r="G75" i="15" s="1"/>
  <c r="E79" i="16"/>
  <c r="K72" i="16"/>
  <c r="K75" i="16" s="1"/>
  <c r="E72" i="16"/>
  <c r="E75" i="16" s="1"/>
  <c r="G72" i="16"/>
  <c r="G75" i="16" s="1"/>
  <c r="I72" i="16"/>
  <c r="I75" i="16" s="1"/>
  <c r="E64" i="16"/>
  <c r="E66" i="16" s="1"/>
  <c r="T54" i="17"/>
  <c r="T57" i="17" s="1"/>
  <c r="T58" i="17"/>
  <c r="K61" i="17"/>
  <c r="I61" i="17"/>
  <c r="G61" i="17"/>
  <c r="E61" i="17"/>
  <c r="K60" i="17"/>
  <c r="I60" i="17"/>
  <c r="G60" i="17"/>
  <c r="E60" i="17"/>
  <c r="K59" i="17"/>
  <c r="I59" i="17"/>
  <c r="G59" i="17"/>
  <c r="E59" i="17"/>
  <c r="K58" i="17"/>
  <c r="I58" i="17"/>
  <c r="G58" i="17"/>
  <c r="E58" i="17"/>
  <c r="K57" i="17"/>
  <c r="I57" i="17"/>
  <c r="G57" i="17"/>
  <c r="E57" i="17"/>
  <c r="E77" i="1" l="1"/>
  <c r="E79" i="1"/>
  <c r="K89" i="1" s="1"/>
  <c r="E79" i="9"/>
  <c r="K89" i="9" s="1"/>
  <c r="E77" i="9"/>
  <c r="E89" i="9" s="1"/>
  <c r="E79" i="10"/>
  <c r="K89" i="10" s="1"/>
  <c r="E77" i="10"/>
  <c r="E89" i="10" s="1"/>
  <c r="E79" i="11"/>
  <c r="E89" i="11" s="1"/>
  <c r="E77" i="12"/>
  <c r="E79" i="12"/>
  <c r="K89" i="12" s="1"/>
  <c r="E79" i="13"/>
  <c r="K89" i="13" s="1"/>
  <c r="E72" i="13"/>
  <c r="E75" i="13" s="1"/>
  <c r="E77" i="13" s="1"/>
  <c r="E89" i="13" s="1"/>
  <c r="E77" i="14"/>
  <c r="E89" i="14" s="1"/>
  <c r="E79" i="15"/>
  <c r="K89" i="15" s="1"/>
  <c r="E72" i="15"/>
  <c r="E75" i="15" s="1"/>
  <c r="E77" i="15" s="1"/>
  <c r="E89" i="15" s="1"/>
  <c r="E77" i="16"/>
  <c r="E89" i="16" s="1"/>
  <c r="E89" i="1" l="1"/>
  <c r="K89" i="11"/>
  <c r="E89" i="12"/>
  <c r="E85" i="17"/>
  <c r="E84" i="17"/>
  <c r="M89" i="17" s="1"/>
  <c r="E83" i="17"/>
  <c r="E82" i="17"/>
  <c r="M81" i="17"/>
  <c r="E81" i="17" s="1"/>
  <c r="M80" i="17"/>
  <c r="E80" i="17" s="1"/>
  <c r="M79" i="17"/>
  <c r="K70" i="17"/>
  <c r="I70" i="17"/>
  <c r="G70" i="17"/>
  <c r="E70" i="17"/>
  <c r="K69" i="17"/>
  <c r="K71" i="17" s="1"/>
  <c r="I69" i="17"/>
  <c r="G69" i="17"/>
  <c r="E69" i="17"/>
  <c r="E71" i="17" s="1"/>
  <c r="K68" i="17"/>
  <c r="I68" i="17"/>
  <c r="I71" i="17" s="1"/>
  <c r="G68" i="17"/>
  <c r="G71" i="17" s="1"/>
  <c r="E68" i="17"/>
  <c r="K65" i="17"/>
  <c r="I65" i="17"/>
  <c r="G65" i="17"/>
  <c r="E65" i="17"/>
  <c r="K64" i="17"/>
  <c r="K66" i="17" s="1"/>
  <c r="E64" i="17"/>
  <c r="E66" i="17" s="1"/>
  <c r="E62" i="17"/>
  <c r="K62" i="17"/>
  <c r="I62" i="17"/>
  <c r="G62" i="17"/>
  <c r="K52" i="17"/>
  <c r="I52" i="17"/>
  <c r="I64" i="17" s="1"/>
  <c r="I66" i="17" s="1"/>
  <c r="G52" i="17"/>
  <c r="G64" i="17" s="1"/>
  <c r="G66" i="17" s="1"/>
  <c r="E52" i="17"/>
  <c r="E44" i="17"/>
  <c r="K43" i="17"/>
  <c r="I43" i="17"/>
  <c r="G43" i="17"/>
  <c r="E43" i="17"/>
  <c r="K72" i="17" l="1"/>
  <c r="K75" i="17" s="1"/>
  <c r="E79" i="17"/>
  <c r="K89" i="17" s="1"/>
  <c r="E72" i="17"/>
  <c r="E75" i="17" s="1"/>
  <c r="G72" i="17"/>
  <c r="G75" i="17" s="1"/>
  <c r="I72" i="17"/>
  <c r="I75" i="17" s="1"/>
  <c r="I89" i="17"/>
  <c r="E77" i="17" l="1"/>
  <c r="E89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0D1DAD14-2BBA-49D3-B425-35F303EACF6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1E56190F-545E-4FBC-B28F-3132FCE3CD9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6B7FF7C6-E09C-448C-8C77-3CE0D947CC7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0EBBDA2E-C047-4670-8D4B-4D1475AD697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50E35AD1-B33F-4D1E-A194-A24A62A08EB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943844EE-225F-49F8-864B-4827E68584D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6DFDFA6F-937B-4DD1-B8DD-64EA2CC73D0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1A6B8140-11F0-4618-ADCC-1FB75C41592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EA733545-6C61-4D5F-9BE1-D7098F665BC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DF369B4F-DDFD-4749-BC91-342C8897811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C70D59B5-CF87-4A4F-B234-326F2B54683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F91D3765-B0D9-41E7-955A-4AC6F8E6EC7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47DA6001-32BF-4B1E-AB6B-EBF13026770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0C890A98-87E3-4994-93C1-08703613B7E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20CD82DB-B234-49DE-AFE5-1A2C4EDDAA4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553A25E0-759A-495B-8FB4-9B274267DE6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8FFD5058-EA51-4CCB-A5A4-03FB1DBEDBC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070A4948-4BBF-464B-BB55-1A458829B80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B9CCD032-23DB-4067-B825-784A3A0B25E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A116BC8D-583D-4B19-8524-25617A0E88E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15D52D0D-D69D-4313-B85B-428E5C56537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I51" authorId="0" shapeId="0" xr:uid="{1E668A4C-42CD-4D27-96C9-874C03B4B97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72A4560E-DAFB-47EE-A3D0-6BA511451AE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75219CE7-8A11-4772-A306-FB80C150E77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8ACDE85E-3C5C-4ACC-8F32-4392C7BD799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C522CEEE-1AAA-4334-8BDD-E125198DE6C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18225837-4CFD-4019-9800-E1D58E9D11B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CB5F7DE7-CBA8-4C29-8C92-6858FBFE61B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5761AC2A-C4F8-404D-A7B8-E082526AB3E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368A0B7A-EBA0-46B9-B2E4-5FBC4A672E5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71E97765-A01F-48D5-AC78-688F1622B50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511B2C38-9884-4E68-A933-8ADFA0CE2A1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AA6157C0-49CA-49DC-B72E-A1AE4D49015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5EEEC50F-6C1C-4936-8978-48577B40131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1E964AD5-EAFE-4FAE-B1D3-714DF6B3812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1AEB38DA-9405-4033-AB3B-E42E9C5A12B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2178E65A-0B58-4301-99B7-236FCEA055A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E66C664B-9B29-4250-B6E4-C7D82B756B7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935253E1-17A6-48F2-83D9-3E18972E769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5D98F924-CADA-4861-B45F-6FCC36E28F3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43E35B2F-007D-4587-96F9-7AC636019D8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A2688578-A31E-446B-A35F-63EFBDAADF5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10C76836-A5F3-4074-9338-07D633E1EC4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85E5CC56-DA9B-42FC-9A94-F8A40CFA681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F752C0A0-3E45-42A1-B636-4202368E62B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12B2EA26-FFE9-480C-9923-D3264606DF9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62D44572-3675-4697-88C1-45DFA1A0323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B766578F-0FB9-4FA4-AB47-766A53BA1B5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I51" authorId="0" shapeId="0" xr:uid="{E78CBBFB-C944-4E34-92D0-3319C1CE6E9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B2CCD846-38DF-4716-B516-26589B9F8B0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A7347CE3-8967-4FC7-B37A-F9CB95069A8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4CFC3A9E-1AA6-49B6-94B7-02247689CD1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E372EA7C-BBF7-4639-A07B-081459CA728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C41721EB-2AC8-4356-BE73-DC3FB5EB08F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8AA396AB-903B-4A43-8F0A-8E3B7D5DC1D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126FE11A-5D38-4F43-ACF3-4A4EB392DA7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787BFB4E-3053-4202-9B4E-B394AD4FD27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A679426C-9DED-4182-B059-BFAB892816A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3E78CA2C-3BCD-4C32-93B6-AA6AE2EA5DA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81B3869B-6E10-4FA7-AA47-C03380DC842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E185D45A-9AB6-4C2D-A78A-8B88E816841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C0210A9A-98BE-4438-BBB1-B720E807343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43419B55-8FC8-4EC6-BA3A-7CCEE0BFC07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B8ED29F1-9D6E-418F-A4DC-1FE2F021F0F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E44927C5-476E-49EE-A690-31C4457C0E8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6FA505DE-65A2-4CA8-9DC8-E30BB9A5ECA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03A172F3-3C4B-4814-A991-E7F7363A0B0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FB8903E1-8471-4187-AC94-EC00A8D05B1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A65CEEF2-3A90-49EB-8445-4E1D90BB45F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098D10D8-485F-4E0B-96EC-0CCFAA83EA7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09349254-6E81-42DF-AF69-908C155E390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384E08A0-A294-4E64-840B-80D19FF6D83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556C8A79-4D38-4C28-A25D-5B6E7B3E4B7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ECF35733-7895-4E6F-823F-03E3CA5A23C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5F9752FF-2385-4761-AB8C-23ED80CAFBF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I51" authorId="0" shapeId="0" xr:uid="{46102307-0BCC-4309-92AC-3A84A1AE89D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9A0C2DA4-A7A3-4D35-A7F6-E042A5B79B9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FC76BE8C-77A7-4654-BD2A-9BF8811AF2B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F9F2A592-AA6F-4695-B6BB-06547D3DBBD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E5131876-41F0-4B70-A135-59A55978AA5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6CEEF4DD-910D-4D5A-9C74-D2C8AD20D45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3581FCBC-0C4A-4217-BF83-0F491031AE8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78307B62-94ED-44E4-A711-BE6D0A1BC4A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D169CA45-645F-4946-A7C1-449252E7B92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F89F90AB-4ACC-479A-8253-B7F2BF98826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95A1CDEA-8303-4620-A9CF-4DA7453752A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83205447-7DED-434C-BAE1-578108B3714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CFC78192-3875-4AB2-8824-37F9DD927D7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5C806470-68E0-4115-A3C0-86EE194F65B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5B35ECD9-8463-4E1D-A599-2E9D91B1673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BC0308A1-A3C1-4CF4-B54E-1B0DB2C58B5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DCF9924A-9B87-4940-BD50-943CD62979B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D4C54599-992C-4CBD-8118-72586ECA19B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60A3DDF6-6F50-4A30-AE2D-28689CA571B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47F842D4-AE3A-4740-8D5C-2092AE2210B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2B0777E4-59B9-474B-987C-3B26CCF47CB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6AEE031C-22B9-4ED9-A99A-A55C84E14FE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DA43885E-ED8F-4EB3-87F0-E36F10C0692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D5882476-1FAD-4A6A-91ED-4ED003E377F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C683D332-8695-42AA-AAF8-51369A602A4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7F099D68-970E-4F5A-96F7-D37B2028476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11083917-EF9D-4987-BC16-2EC1D9765C5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I51" authorId="0" shapeId="0" xr:uid="{56531984-B14F-4DF5-8090-879E6B091C6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6143EABE-D8E2-4432-A495-C1223A010F3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189624D3-6968-45A2-874F-10B8A53A70F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DB95AB83-01D6-4ACC-82ED-8130B102FA8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3F8D2A16-6FE6-4BEF-B513-021D3B17754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DCE75615-8C43-45BB-8EBA-BFB45575DE3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4204CF48-6E83-49D7-910B-60DAF2784F9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F7AB4182-D76C-4699-BB50-53F1C8B1BE7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A799155F-F5C6-4938-893E-EEF06259E87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A2EAE391-9061-4A56-B387-A91E9E560BE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46AB29B8-F636-4BBD-9BEB-607F55CA7AF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7611614F-76FB-43CB-8808-566ED4987AF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CB945942-9F67-46F0-9BB0-C85AB9F4A5A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8CCE7CBE-A483-4D5A-9517-6E3271D7EED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969E0F20-4438-4CE2-AF74-1299A11F65A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DD223CA0-6523-4BE1-AF27-2824A08F639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3B478DA6-DD20-445E-B654-F123AFD2F36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99CC1DB9-0BC6-44C5-A8AF-2F3462BDA7D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AFDAA46F-CBB6-45FD-83BF-38FA6408FE7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0BD7CF4B-5C80-478D-8959-71FE6C04162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BC809189-3BA6-4C7F-8BF0-CC17C6885DC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A562B718-6DDE-404A-9F35-35D7C1FA429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DEC8767E-A79D-433F-B517-DA0295FCCB7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B8983349-1D72-4D40-B934-ADD93A40689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0BA6AB31-24A1-4B0B-8AE7-297F1A33571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072D8CEC-B4D7-435C-A325-AC6B537F501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645489CD-8882-4DEE-A1CA-AC9B4DA4C85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I51" authorId="0" shapeId="0" xr:uid="{649EAAE9-24D9-4D56-9DB3-CDFD58508AF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DE8D651D-F3E4-4F15-A805-5E7437FE7BB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47643F88-87F6-4AA9-B76F-561928BA50E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CACD60C5-DBC8-48AF-A44A-DF300C23FC1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A49E8886-1962-4BD6-986B-23D0D073871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AE71D196-0963-4038-8327-C84A7D16CE1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F3B2E7B0-416C-4246-8780-5E55280CE2A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3626332F-86AE-4633-B28D-A48A035F2F4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F261B3A9-99F4-45B1-A70F-7E7BC1DA827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8216DC11-C5D5-4DF8-B30C-84E0EE4D5D5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E2E67D9E-E25F-4455-9282-22C699A3361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CC2154D7-531C-4B74-B91E-D64EC912F9F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4B3BF4B4-7BBC-4E50-BB5E-F5F44A19DA9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CF0F70BB-2500-4ED7-A579-6FD9E34D9A1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B106D0DC-C7B7-48BF-B528-43857BE4FA6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587B043E-6444-4C72-AC7A-51563D73EF0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FA334EEE-3415-43F9-838F-388773A581D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872A8D6C-0124-4982-A7EA-7AF4FB7C48F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973A99DC-B65C-48B6-BA55-78319117180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1E744983-09A6-4A94-A3EC-50B1C51D3F1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E7306628-9AB1-4218-AC2F-3D3C49C67E4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2C18D6A7-7183-44A0-AF8C-881A1EE2432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1B2D140E-39B7-48E0-BEB2-1A6C26672D1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6A1BE46E-EBE3-4129-88CB-857BB9FCAEE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76213D58-69A7-4F50-AD96-F687A29A8C2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8F2ABB11-E670-4184-8693-9D7BD16490B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82E20EB3-5B90-4A9E-8790-A1D2C9E9B71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I51" authorId="0" shapeId="0" xr:uid="{09C6778B-9A9E-46F0-B8D7-D155D231C6D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95E1A33A-C4DE-4A5A-9000-09E72170DA8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D052D34D-2A6B-4CB1-9A0F-71DA45F8839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0E669E5A-74F3-4FE3-BEB9-08AE2C76406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866ECEEC-9DE2-47CC-98D5-E335B71211E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91A37944-5DEF-46AA-B8F6-A0CDBB7A7E6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9FAB96A9-F572-46E1-B9C3-A7B21ABEDA6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B0B2E5B4-9765-4D66-B9BD-EE8ABBDC8FD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078D14F2-0787-47B2-8D01-16BEDC21B98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5E562347-C383-45DD-9058-61E933F9AE8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B57CDD6C-FED0-4251-AA59-8E5BCBA1D03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30F80B61-FCF7-4991-869F-8A9AD66FC2A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D43D51F9-AE00-4170-A81D-6D3FBD48BA3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7CDAFAD1-7DD9-4810-B92A-ADA717E7AC4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C80C612C-897E-4EA1-A5AE-F639CE7C0E9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BD125253-058E-4BE8-AB8F-A1AA0F1F4B2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6A6F3A39-6B8E-4843-831D-384DFEDB0FC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0E594F17-18E8-4F14-953A-A3F64556831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78DE63DA-A7F2-4B33-99F2-A29E1C3E4A1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6BBAC145-9E1B-4B21-82B9-85D927B18F0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E330175F-6DA2-495D-8667-A222045440C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8FB280CB-A510-433B-8D2C-F342211CD4F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4166BF3C-3ED9-4578-8AE9-5379674F04B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96EE6A6B-C45A-4F7A-9943-583E44E8CA4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66D2F160-37E4-4B2B-B0C4-E84D61C45CC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137DF665-91EE-43D0-8865-0B987BE3E49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A1BC1ACB-B5FC-44CD-90A9-9E01B85FCEA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I51" authorId="0" shapeId="0" xr:uid="{B81418F7-BDDD-424B-B57B-68668B50B5F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7BC3CB89-A7A1-49B7-8969-8EE61CA2FB8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E70E3FBB-C8D6-48F1-A187-B4A0952660B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7CBD2CE2-FF4E-4347-95CD-6865A0D5B89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C18BC4F2-B0D0-494B-B175-510FF3EC61E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C46DE8C7-A259-45B9-861D-5C8FFBE6074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645634B6-10CB-41C5-A831-35BF07B1DC4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C44AB4F7-42DC-404A-9410-A753C47CD69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8A2442F3-9DED-457D-A3F7-604918ED9E8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251CD08B-0723-4350-991C-F10E5887642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032910DF-8B4F-49CB-886E-7669DC9CF18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0ECA0BD2-D07E-47E0-89A2-D7748369592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48A27C40-580C-4DCE-95B9-C900DAA6F97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11F0FB61-9F8A-4F20-A59B-A3749D26391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9756C6FD-E9C6-40F5-996C-DF19E07AFD8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7236B17E-D6E9-4634-A3D6-93EC143D95D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63F5AFE8-F053-449B-956D-8FFD54C78C8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F58518E0-97CE-4740-A75E-A03848E6F5A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DCB90CE9-F9B8-47BB-9DF4-07CA6283285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570FCDE9-0ACB-466E-AEA5-DEE8BF23409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0D491738-6331-4417-B52B-50CCF5D8961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92E6C4D5-AB1A-41B0-9221-4551D050930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2AE18DDE-67A3-4CA7-8BF0-CEB51C51AF2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01C99AEA-240D-489A-A039-F9856FA548F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71BE2EB7-6076-4D24-BCA1-68F06E59BFA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A3D69C18-4C89-4ABD-A075-3B7F56B26C7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993C47CF-AAFF-4527-A967-D08D6C86A60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I51" authorId="0" shapeId="0" xr:uid="{D189F936-B4C8-4B9C-93F0-977E90E25E6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2006C3D1-CBAB-44E6-9344-B38CF39DB27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56E92053-63ED-4CEE-ACBE-ADB01E0231D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7DD5DCE2-87D3-47D6-A350-506560ECB91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B60ECAAB-3546-4D4F-A2ED-D7C00A81F32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3FBADF5A-386E-4094-8706-853DB89C1A4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BCF6697B-BB6E-4133-AA93-94B7C97A289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A519BE5B-F61A-49D7-B514-2AE76EB4360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17249FA9-45F8-4AB0-9BA4-29DBD35D997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6729A5EB-52A9-4EC5-9D50-21825A14BC7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8C77255C-C90A-4948-AD1C-185ABA63ECA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25E14219-BDF0-4934-9FC5-87152CD1A70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E8515670-3012-45FD-A2C9-9BC5FD21561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F198D65B-BE39-4CF8-9D24-D2301D3DE34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140F0F9C-6434-4925-9551-B9C03EB3308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E3292978-2E75-49F6-AE56-167737FFD6D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6DF043CF-2242-4D08-8C90-B4A788137CD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9AB18B5E-EE5E-4F17-B066-9A9DBDF9C90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D7C9F5EA-EC9F-4D3D-A8F0-9418B22039B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570CD8A3-8009-4E40-AC17-F1F5722DC34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26F7AEF2-0A57-4F94-90A3-E93036CA2BA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20904EA6-F2B1-4F30-9AAD-A87B9D37827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6AC14E61-5639-48CE-BBC9-DFD9341F7BA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EDF2D235-5081-4FE7-9338-2A3B207B872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A933B7BF-3525-4F42-B53C-352260A3499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BA31DE52-30CA-41B1-BA1E-398F2C4402A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507402A9-B191-422A-9CA0-021F957242F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I51" authorId="0" shapeId="0" xr:uid="{0054134B-4538-49BC-9251-5E44E1F22E8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FC7FA90F-4AB3-4804-AF00-3F8234F4208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10E3FCAD-1979-47E7-8093-CA228165F5A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7D8CCD0D-ADC2-45F3-8A8C-7B1B84225CE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A0AC0790-7B2D-4FEE-B200-871BDA910B7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CF0BBB06-9F00-41B9-81CD-943E851D9F4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EAD091A8-17AE-46F9-B583-AC85100A76D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182F81CF-0D21-4061-B64B-F19AF3FFD18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0D371AF3-D7D0-4B03-A122-C2BB55AEAE4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06F3AEA1-6A49-4446-8633-FE739C00967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5E239820-CD26-47A7-A66F-C3EF540CF6A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FAB21700-FC43-4FE7-A7AC-F7643549706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5AC60166-D6E0-49AD-9730-7D650333511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E77902F1-896D-405F-AA35-9E9C2022E85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82ED2963-1EEF-4E65-952B-CD14B7D5FC2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1B1F7776-5BC2-4695-AE26-43A55EA37E7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4C93D5D0-7BA4-4843-AE01-41013A927BF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090517D1-B9E4-407A-AA04-695F7CCDDCB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3CD7D1C9-6CC1-48F3-A8BC-9DBD60C24BC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4C5BE5D4-5812-47CE-A5B3-BF97F4CC57A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B1A248B5-2937-4606-8148-D4F259F788F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B41A062B-E90D-4E54-B056-DAB389D9EFE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6C13474A-6AAA-4BE1-8DF1-0EA4D56731F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04BE3022-BAC2-416B-922A-C27CBD23CC5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A34DE3F0-4758-4011-BDFA-80C9252E7ED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2FB43415-EBF6-4229-BC76-907704CED1C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F6394D72-095D-44F8-BF9E-3A0D2527E2F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I51" authorId="0" shapeId="0" xr:uid="{EF2A34CC-F792-4AFA-9D70-C933C1D3159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346657AC-0911-4937-9922-4DF32A7D580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0B6AAAB1-1758-4EC0-AC28-6513CF0D3A3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4FE418F2-8E34-4F86-A9B6-8CED6C00CEB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C39351EE-6C3A-4183-BD20-F7DC23C513E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77FC9273-758A-4724-9774-3798A72B479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sharedStrings.xml><?xml version="1.0" encoding="utf-8"?>
<sst xmlns="http://schemas.openxmlformats.org/spreadsheetml/2006/main" count="1880" uniqueCount="82">
  <si>
    <t>Anlage Personalkostenkalkulation</t>
  </si>
  <si>
    <t>1. Angaben zur Person</t>
  </si>
  <si>
    <t>Name:</t>
  </si>
  <si>
    <t>Vorname:</t>
  </si>
  <si>
    <t>Tätigkeit:</t>
  </si>
  <si>
    <t>Beruf/Qualifikation:</t>
  </si>
  <si>
    <t xml:space="preserve"> Zellen rechnen selbst.</t>
  </si>
  <si>
    <t>2. Vergütung</t>
  </si>
  <si>
    <t>2.1. Vergütung nach TVöD</t>
  </si>
  <si>
    <t>Vergütungsgruppe</t>
  </si>
  <si>
    <t>2.2. Vergütung nach anderem Tarif</t>
  </si>
  <si>
    <t>Die gesamte ausgeübte Tätigkeit ist bewertet nach Vergütungsgruppe</t>
  </si>
  <si>
    <t>Bezeichnung des Tarifes</t>
  </si>
  <si>
    <t>3. Beschäftigungs- und Arbeitszeit</t>
  </si>
  <si>
    <t>3.1. Dauer der Beschäftigung</t>
  </si>
  <si>
    <t xml:space="preserve">o. g. Person ist seit </t>
  </si>
  <si>
    <t>im genannten Projekt tätig</t>
  </si>
  <si>
    <t>Krankenkasse:</t>
  </si>
  <si>
    <t>o. g. Person soll ab</t>
  </si>
  <si>
    <t>im genannten Projekt beschäftigt werden</t>
  </si>
  <si>
    <t>4. Personalkostenberechnung</t>
  </si>
  <si>
    <t>Personalkosten</t>
  </si>
  <si>
    <t>ab</t>
  </si>
  <si>
    <t>Prozentsatz</t>
  </si>
  <si>
    <t>Stufe</t>
  </si>
  <si>
    <t>Grundvergütung</t>
  </si>
  <si>
    <t>EUR</t>
  </si>
  <si>
    <t>Kinderzuschläge (Nachweis erforderlich)</t>
  </si>
  <si>
    <t>KV+PV</t>
  </si>
  <si>
    <t>RV+AV</t>
  </si>
  <si>
    <t>Weitere (bitte überschreiben)</t>
  </si>
  <si>
    <t>Jahresvergütung:</t>
  </si>
  <si>
    <t>Summe</t>
  </si>
  <si>
    <t>Jahressonderzahlung:</t>
  </si>
  <si>
    <t>SV-pflichtiges Brutto</t>
  </si>
  <si>
    <t>Gesamt:</t>
  </si>
  <si>
    <t>Arbeitgeberanteile SV</t>
  </si>
  <si>
    <t>Grenze jährlich:</t>
  </si>
  <si>
    <t>Pflegeversicherung</t>
  </si>
  <si>
    <t>Diff zu mehr</t>
  </si>
  <si>
    <t>Rentenversicherung</t>
  </si>
  <si>
    <t>rest</t>
  </si>
  <si>
    <t>Arbeitslosenversicherung</t>
  </si>
  <si>
    <t>red%</t>
  </si>
  <si>
    <t>Krankenversicherung</t>
  </si>
  <si>
    <t>Grenze monatlich:</t>
  </si>
  <si>
    <t>Zusatzbeitrag Krankenversicherung</t>
  </si>
  <si>
    <t>Arbeitgeberanteil Altersvorsorge</t>
  </si>
  <si>
    <t>ZVK/EZVK</t>
  </si>
  <si>
    <t>Arbeitgeberanteile Umlagen/Beiträge</t>
  </si>
  <si>
    <t>U1</t>
  </si>
  <si>
    <t>U2</t>
  </si>
  <si>
    <t>Insolvenzumlage</t>
  </si>
  <si>
    <t>monatlicher Grundaufwand</t>
  </si>
  <si>
    <t>Jahresbruttovergüt. in Monaten</t>
  </si>
  <si>
    <t>Anzahl der Monate</t>
  </si>
  <si>
    <t>ergibt</t>
  </si>
  <si>
    <t>Summe gesamt</t>
  </si>
  <si>
    <t>%</t>
  </si>
  <si>
    <t>Jahressonderzahlung Brutto</t>
  </si>
  <si>
    <t>Jahressonderzahlung - AG-Anteil SV</t>
  </si>
  <si>
    <t>Jahressonderzahlung - AG-Anteil Altersvors.</t>
  </si>
  <si>
    <t>Jahressonderzahlung - AG-Anteil Uml./Beitr.</t>
  </si>
  <si>
    <t>Berufsgenossenschaft</t>
  </si>
  <si>
    <t>Gefahrklasse:</t>
  </si>
  <si>
    <t>Beitragsfuß:</t>
  </si>
  <si>
    <t>Berufsgenossenschaft - Ausgleichsumlage</t>
  </si>
  <si>
    <t>Gesamtbetrag</t>
  </si>
  <si>
    <t>davon:</t>
  </si>
  <si>
    <t>PK</t>
  </si>
  <si>
    <t>PNK</t>
  </si>
  <si>
    <t>BGW</t>
  </si>
  <si>
    <t>3.2. Regelmäßige Arbeitszeit eines vollzeitbeschäftigten Mitarbeitenden</t>
  </si>
  <si>
    <t>Stunden pro Woche tätig</t>
  </si>
  <si>
    <t>Beschäftigungsumfang</t>
  </si>
  <si>
    <t>Stunden pro Woche</t>
  </si>
  <si>
    <t>im Jahresdurchschnitt</t>
  </si>
  <si>
    <t>entspr.</t>
  </si>
  <si>
    <t>Gelb unterlegte Zellen - soweit zutreffend - bitte ausfüllen/überschreiben.</t>
  </si>
  <si>
    <r>
      <t xml:space="preserve">o. g. Person ist </t>
    </r>
    <r>
      <rPr>
        <b/>
        <sz val="8"/>
        <rFont val="Arial"/>
        <family val="2"/>
      </rPr>
      <t>insgesamt beschäftigt</t>
    </r>
  </si>
  <si>
    <r>
      <t xml:space="preserve">o. g. Person ist </t>
    </r>
    <r>
      <rPr>
        <b/>
        <sz val="8"/>
        <rFont val="Arial"/>
        <family val="2"/>
      </rPr>
      <t xml:space="preserve">im geförderten Projekt </t>
    </r>
  </si>
  <si>
    <t>monatliche Bruttovergütung für Beschäftugungsanteil im geförderten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</si>
</sst>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VzÄ&quot;"/>
    <numFmt numFmtId="165" formatCode="0.000%"/>
    <numFmt numFmtId="166" formatCode="0.0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9">
    <xf numFmtId="0" fontId="0" fillId="0" borderId="0" xfId="0"/>
    <xf numFmtId="0" fontId="1" fillId="0" borderId="1" xfId="1" applyBorder="1" applyProtection="1"/>
    <xf numFmtId="0" fontId="2" fillId="0" borderId="2" xfId="1" applyFont="1" applyBorder="1" applyProtection="1"/>
    <xf numFmtId="0" fontId="1" fillId="0" borderId="2" xfId="1" applyBorder="1" applyProtection="1"/>
    <xf numFmtId="0" fontId="1" fillId="0" borderId="3" xfId="1" applyBorder="1" applyProtection="1"/>
    <xf numFmtId="0" fontId="1" fillId="0" borderId="0" xfId="1" applyProtection="1"/>
    <xf numFmtId="4" fontId="1" fillId="0" borderId="0" xfId="1" applyNumberFormat="1" applyProtection="1"/>
    <xf numFmtId="0" fontId="1" fillId="0" borderId="4" xfId="1" applyBorder="1" applyProtection="1"/>
    <xf numFmtId="0" fontId="2" fillId="0" borderId="5" xfId="1" applyFont="1" applyBorder="1" applyProtection="1"/>
    <xf numFmtId="0" fontId="1" fillId="0" borderId="5" xfId="1" applyBorder="1" applyProtection="1"/>
    <xf numFmtId="0" fontId="1" fillId="0" borderId="6" xfId="1" applyBorder="1" applyProtection="1"/>
    <xf numFmtId="0" fontId="3" fillId="0" borderId="0" xfId="1" applyFont="1" applyBorder="1" applyAlignment="1" applyProtection="1">
      <alignment horizontal="right"/>
    </xf>
    <xf numFmtId="0" fontId="3" fillId="0" borderId="11" xfId="1" applyFont="1" applyBorder="1" applyProtection="1"/>
    <xf numFmtId="0" fontId="3" fillId="0" borderId="0" xfId="1" applyFont="1" applyProtection="1"/>
    <xf numFmtId="0" fontId="3" fillId="2" borderId="0" xfId="1" applyFont="1" applyFill="1" applyProtection="1"/>
    <xf numFmtId="4" fontId="3" fillId="2" borderId="0" xfId="1" applyNumberFormat="1" applyFont="1" applyFill="1" applyProtection="1"/>
    <xf numFmtId="0" fontId="3" fillId="0" borderId="0" xfId="1" applyFont="1" applyBorder="1" applyProtection="1"/>
    <xf numFmtId="14" fontId="3" fillId="0" borderId="0" xfId="1" applyNumberFormat="1" applyFont="1" applyBorder="1" applyAlignment="1" applyProtection="1">
      <alignment horizontal="center"/>
    </xf>
    <xf numFmtId="4" fontId="3" fillId="0" borderId="0" xfId="1" applyNumberFormat="1" applyFont="1" applyProtection="1"/>
    <xf numFmtId="0" fontId="3" fillId="3" borderId="0" xfId="1" applyFont="1" applyFill="1" applyProtection="1"/>
    <xf numFmtId="0" fontId="3" fillId="0" borderId="12" xfId="1" applyFont="1" applyBorder="1" applyProtection="1"/>
    <xf numFmtId="0" fontId="3" fillId="0" borderId="13" xfId="1" applyFont="1" applyBorder="1" applyProtection="1"/>
    <xf numFmtId="0" fontId="3" fillId="0" borderId="14" xfId="1" applyFont="1" applyBorder="1" applyProtection="1"/>
    <xf numFmtId="0" fontId="1" fillId="0" borderId="0" xfId="1" applyAlignment="1" applyProtection="1">
      <alignment horizontal="center"/>
    </xf>
    <xf numFmtId="0" fontId="4" fillId="0" borderId="2" xfId="1" applyFont="1" applyBorder="1" applyProtection="1"/>
    <xf numFmtId="0" fontId="1" fillId="0" borderId="2" xfId="1" applyBorder="1" applyAlignment="1" applyProtection="1">
      <alignment horizontal="center"/>
    </xf>
    <xf numFmtId="0" fontId="1" fillId="0" borderId="0" xfId="1" applyBorder="1" applyProtection="1"/>
    <xf numFmtId="0" fontId="3" fillId="4" borderId="0" xfId="1" applyFont="1" applyFill="1" applyProtection="1"/>
    <xf numFmtId="0" fontId="1" fillId="4" borderId="0" xfId="1" applyFill="1" applyBorder="1" applyProtection="1"/>
    <xf numFmtId="4" fontId="1" fillId="4" borderId="0" xfId="1" applyNumberFormat="1" applyFill="1" applyBorder="1" applyProtection="1"/>
    <xf numFmtId="0" fontId="4" fillId="0" borderId="5" xfId="1" applyFont="1" applyBorder="1" applyProtection="1"/>
    <xf numFmtId="0" fontId="1" fillId="0" borderId="5" xfId="1" applyBorder="1" applyAlignment="1" applyProtection="1">
      <alignment horizontal="center"/>
    </xf>
    <xf numFmtId="0" fontId="5" fillId="0" borderId="5" xfId="1" applyFont="1" applyFill="1" applyBorder="1" applyProtection="1"/>
    <xf numFmtId="0" fontId="1" fillId="0" borderId="5" xfId="1" applyFill="1" applyBorder="1" applyProtection="1"/>
    <xf numFmtId="0" fontId="5" fillId="0" borderId="7" xfId="1" applyFont="1" applyBorder="1" applyProtection="1"/>
    <xf numFmtId="0" fontId="5" fillId="0" borderId="0" xfId="1" applyFont="1" applyFill="1" applyBorder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0" fontId="5" fillId="0" borderId="11" xfId="1" applyFont="1" applyBorder="1" applyProtection="1"/>
    <xf numFmtId="0" fontId="5" fillId="0" borderId="0" xfId="1" applyFont="1" applyProtection="1"/>
    <xf numFmtId="4" fontId="5" fillId="0" borderId="0" xfId="1" applyNumberFormat="1" applyFont="1" applyProtection="1"/>
    <xf numFmtId="0" fontId="1" fillId="0" borderId="16" xfId="1" applyBorder="1" applyProtection="1"/>
    <xf numFmtId="0" fontId="1" fillId="0" borderId="17" xfId="1" applyBorder="1" applyProtection="1"/>
    <xf numFmtId="0" fontId="1" fillId="0" borderId="17" xfId="1" applyBorder="1" applyAlignment="1" applyProtection="1">
      <alignment horizontal="center"/>
    </xf>
    <xf numFmtId="0" fontId="1" fillId="0" borderId="18" xfId="1" applyBorder="1" applyProtection="1"/>
    <xf numFmtId="0" fontId="1" fillId="0" borderId="7" xfId="1" applyBorder="1" applyProtection="1"/>
    <xf numFmtId="0" fontId="1" fillId="0" borderId="0" xfId="1" applyBorder="1" applyAlignment="1" applyProtection="1">
      <alignment horizontal="center"/>
    </xf>
    <xf numFmtId="0" fontId="1" fillId="0" borderId="11" xfId="1" applyBorder="1" applyProtection="1"/>
    <xf numFmtId="0" fontId="2" fillId="0" borderId="0" xfId="1" applyFont="1" applyBorder="1" applyProtection="1"/>
    <xf numFmtId="0" fontId="5" fillId="0" borderId="0" xfId="1" applyFont="1" applyBorder="1" applyAlignment="1" applyProtection="1">
      <alignment horizontal="center"/>
    </xf>
    <xf numFmtId="0" fontId="3" fillId="0" borderId="4" xfId="1" applyFont="1" applyBorder="1" applyProtection="1"/>
    <xf numFmtId="0" fontId="3" fillId="0" borderId="5" xfId="1" applyFont="1" applyBorder="1" applyProtection="1"/>
    <xf numFmtId="0" fontId="3" fillId="0" borderId="5" xfId="1" applyFont="1" applyBorder="1" applyAlignment="1" applyProtection="1">
      <alignment horizontal="center"/>
    </xf>
    <xf numFmtId="0" fontId="3" fillId="0" borderId="6" xfId="1" applyFont="1" applyBorder="1" applyProtection="1"/>
    <xf numFmtId="0" fontId="3" fillId="0" borderId="7" xfId="1" applyFont="1" applyBorder="1" applyProtection="1"/>
    <xf numFmtId="0" fontId="4" fillId="0" borderId="0" xfId="1" applyFont="1" applyBorder="1" applyProtection="1"/>
    <xf numFmtId="0" fontId="3" fillId="0" borderId="0" xfId="1" applyFont="1" applyBorder="1" applyAlignment="1" applyProtection="1">
      <alignment horizontal="center"/>
    </xf>
    <xf numFmtId="0" fontId="5" fillId="2" borderId="15" xfId="1" applyFont="1" applyFill="1" applyBorder="1" applyAlignment="1" applyProtection="1">
      <alignment horizontal="center" vertical="center"/>
      <protection locked="0"/>
    </xf>
    <xf numFmtId="14" fontId="5" fillId="2" borderId="15" xfId="1" applyNumberFormat="1" applyFont="1" applyFill="1" applyBorder="1" applyAlignment="1" applyProtection="1">
      <alignment horizontal="center"/>
      <protection locked="0"/>
    </xf>
    <xf numFmtId="0" fontId="6" fillId="0" borderId="0" xfId="1" applyFont="1" applyBorder="1" applyAlignment="1" applyProtection="1">
      <alignment horizontal="right"/>
    </xf>
    <xf numFmtId="1" fontId="5" fillId="2" borderId="15" xfId="1" applyNumberFormat="1" applyFont="1" applyFill="1" applyBorder="1" applyAlignment="1" applyProtection="1">
      <alignment horizontal="center"/>
      <protection locked="0"/>
    </xf>
    <xf numFmtId="4" fontId="1" fillId="0" borderId="0" xfId="1" applyNumberFormat="1" applyBorder="1" applyProtection="1"/>
    <xf numFmtId="14" fontId="1" fillId="2" borderId="15" xfId="1" applyNumberFormat="1" applyFill="1" applyBorder="1" applyAlignment="1" applyProtection="1">
      <alignment horizontal="center"/>
      <protection locked="0"/>
    </xf>
    <xf numFmtId="14" fontId="1" fillId="0" borderId="0" xfId="1" applyNumberFormat="1" applyBorder="1" applyAlignment="1" applyProtection="1">
      <alignment horizontal="center"/>
    </xf>
    <xf numFmtId="0" fontId="5" fillId="2" borderId="15" xfId="1" applyFont="1" applyFill="1" applyBorder="1" applyAlignment="1" applyProtection="1">
      <alignment horizontal="center"/>
      <protection locked="0"/>
    </xf>
    <xf numFmtId="0" fontId="5" fillId="0" borderId="16" xfId="1" applyFont="1" applyBorder="1" applyProtection="1"/>
    <xf numFmtId="0" fontId="5" fillId="0" borderId="17" xfId="1" applyFont="1" applyBorder="1" applyProtection="1"/>
    <xf numFmtId="0" fontId="5" fillId="0" borderId="9" xfId="1" applyFont="1" applyBorder="1" applyProtection="1"/>
    <xf numFmtId="0" fontId="5" fillId="0" borderId="17" xfId="1" applyFont="1" applyBorder="1" applyAlignment="1" applyProtection="1">
      <alignment horizontal="center"/>
    </xf>
    <xf numFmtId="0" fontId="0" fillId="0" borderId="0" xfId="0" applyBorder="1"/>
    <xf numFmtId="0" fontId="0" fillId="0" borderId="11" xfId="0" applyBorder="1"/>
    <xf numFmtId="0" fontId="4" fillId="0" borderId="0" xfId="1" applyFont="1" applyBorder="1" applyAlignment="1" applyProtection="1">
      <alignment horizontal="center"/>
    </xf>
    <xf numFmtId="4" fontId="5" fillId="2" borderId="15" xfId="1" applyNumberFormat="1" applyFont="1" applyFill="1" applyBorder="1" applyProtection="1">
      <protection locked="0"/>
    </xf>
    <xf numFmtId="0" fontId="5" fillId="0" borderId="8" xfId="1" applyFont="1" applyBorder="1" applyAlignment="1" applyProtection="1">
      <alignment horizontal="center"/>
    </xf>
    <xf numFmtId="0" fontId="5" fillId="0" borderId="9" xfId="1" applyFont="1" applyBorder="1" applyAlignment="1" applyProtection="1">
      <alignment horizontal="center"/>
    </xf>
    <xf numFmtId="0" fontId="6" fillId="0" borderId="7" xfId="1" applyFont="1" applyBorder="1" applyProtection="1"/>
    <xf numFmtId="0" fontId="6" fillId="0" borderId="0" xfId="1" applyFont="1" applyBorder="1" applyProtection="1"/>
    <xf numFmtId="4" fontId="6" fillId="3" borderId="15" xfId="1" applyNumberFormat="1" applyFont="1" applyFill="1" applyBorder="1" applyProtection="1"/>
    <xf numFmtId="0" fontId="6" fillId="0" borderId="8" xfId="1" applyFont="1" applyBorder="1" applyAlignment="1" applyProtection="1">
      <alignment horizontal="center"/>
    </xf>
    <xf numFmtId="0" fontId="6" fillId="0" borderId="9" xfId="1" applyFont="1" applyBorder="1" applyAlignment="1" applyProtection="1">
      <alignment horizontal="center"/>
    </xf>
    <xf numFmtId="0" fontId="6" fillId="0" borderId="15" xfId="1" applyFont="1" applyBorder="1" applyAlignment="1" applyProtection="1">
      <alignment horizontal="center"/>
    </xf>
    <xf numFmtId="4" fontId="6" fillId="2" borderId="19" xfId="1" applyNumberFormat="1" applyFont="1" applyFill="1" applyBorder="1" applyProtection="1">
      <protection locked="0"/>
    </xf>
    <xf numFmtId="4" fontId="6" fillId="2" borderId="20" xfId="1" applyNumberFormat="1" applyFont="1" applyFill="1" applyBorder="1" applyProtection="1">
      <protection locked="0"/>
    </xf>
    <xf numFmtId="4" fontId="5" fillId="6" borderId="19" xfId="1" applyNumberFormat="1" applyFont="1" applyFill="1" applyBorder="1" applyProtection="1"/>
    <xf numFmtId="0" fontId="5" fillId="6" borderId="0" xfId="1" applyFont="1" applyFill="1" applyBorder="1" applyAlignment="1" applyProtection="1">
      <alignment horizontal="center"/>
    </xf>
    <xf numFmtId="4" fontId="5" fillId="6" borderId="20" xfId="1" applyNumberFormat="1" applyFont="1" applyFill="1" applyBorder="1" applyProtection="1"/>
    <xf numFmtId="0" fontId="5" fillId="6" borderId="0" xfId="1" applyFont="1" applyFill="1" applyBorder="1" applyProtection="1"/>
    <xf numFmtId="4" fontId="3" fillId="6" borderId="20" xfId="1" applyNumberFormat="1" applyFont="1" applyFill="1" applyBorder="1" applyProtection="1"/>
    <xf numFmtId="0" fontId="3" fillId="6" borderId="0" xfId="1" applyFont="1" applyFill="1" applyBorder="1" applyAlignment="1" applyProtection="1">
      <alignment horizontal="center"/>
    </xf>
    <xf numFmtId="0" fontId="3" fillId="6" borderId="0" xfId="1" applyFont="1" applyFill="1" applyBorder="1" applyProtection="1"/>
    <xf numFmtId="4" fontId="5" fillId="4" borderId="15" xfId="1" applyNumberFormat="1" applyFont="1" applyFill="1" applyBorder="1" applyProtection="1"/>
    <xf numFmtId="0" fontId="5" fillId="0" borderId="15" xfId="1" applyFont="1" applyBorder="1" applyAlignment="1" applyProtection="1">
      <alignment horizontal="center"/>
    </xf>
    <xf numFmtId="165" fontId="5" fillId="2" borderId="15" xfId="1" applyNumberFormat="1" applyFont="1" applyFill="1" applyBorder="1" applyProtection="1">
      <protection locked="0"/>
    </xf>
    <xf numFmtId="10" fontId="5" fillId="0" borderId="0" xfId="1" applyNumberFormat="1" applyFont="1" applyProtection="1"/>
    <xf numFmtId="4" fontId="5" fillId="3" borderId="15" xfId="1" applyNumberFormat="1" applyFont="1" applyFill="1" applyBorder="1" applyProtection="1"/>
    <xf numFmtId="4" fontId="5" fillId="6" borderId="15" xfId="1" applyNumberFormat="1" applyFont="1" applyFill="1" applyBorder="1" applyProtection="1"/>
    <xf numFmtId="0" fontId="5" fillId="6" borderId="8" xfId="1" applyFont="1" applyFill="1" applyBorder="1" applyAlignment="1" applyProtection="1">
      <alignment horizontal="center"/>
    </xf>
    <xf numFmtId="0" fontId="5" fillId="6" borderId="9" xfId="1" applyFont="1" applyFill="1" applyBorder="1" applyAlignment="1" applyProtection="1">
      <alignment horizontal="center"/>
    </xf>
    <xf numFmtId="0" fontId="5" fillId="6" borderId="10" xfId="1" applyFont="1" applyFill="1" applyBorder="1" applyAlignment="1" applyProtection="1">
      <alignment horizontal="center"/>
    </xf>
    <xf numFmtId="0" fontId="5" fillId="0" borderId="0" xfId="1" quotePrefix="1" applyFont="1" applyBorder="1" applyProtection="1"/>
    <xf numFmtId="0" fontId="6" fillId="0" borderId="10" xfId="1" applyFont="1" applyBorder="1" applyAlignment="1" applyProtection="1">
      <alignment horizontal="center"/>
    </xf>
    <xf numFmtId="0" fontId="6" fillId="0" borderId="11" xfId="1" applyFont="1" applyBorder="1" applyProtection="1"/>
    <xf numFmtId="0" fontId="6" fillId="0" borderId="0" xfId="1" applyFont="1" applyProtection="1"/>
    <xf numFmtId="4" fontId="5" fillId="6" borderId="21" xfId="1" applyNumberFormat="1" applyFont="1" applyFill="1" applyBorder="1" applyProtection="1"/>
    <xf numFmtId="0" fontId="5" fillId="6" borderId="19" xfId="1" applyFont="1" applyFill="1" applyBorder="1" applyProtection="1"/>
    <xf numFmtId="4" fontId="6" fillId="0" borderId="0" xfId="1" applyNumberFormat="1" applyFont="1" applyProtection="1"/>
    <xf numFmtId="3" fontId="5" fillId="2" borderId="15" xfId="1" applyNumberFormat="1" applyFont="1" applyFill="1" applyBorder="1" applyProtection="1">
      <protection locked="0"/>
    </xf>
    <xf numFmtId="0" fontId="5" fillId="6" borderId="20" xfId="1" applyFont="1" applyFill="1" applyBorder="1" applyProtection="1"/>
    <xf numFmtId="4" fontId="5" fillId="0" borderId="0" xfId="1" applyNumberFormat="1" applyFont="1" applyBorder="1" applyProtection="1"/>
    <xf numFmtId="165" fontId="5" fillId="3" borderId="15" xfId="1" applyNumberFormat="1" applyFont="1" applyFill="1" applyBorder="1" applyProtection="1"/>
    <xf numFmtId="0" fontId="7" fillId="0" borderId="0" xfId="1" applyFont="1" applyBorder="1" applyProtection="1"/>
    <xf numFmtId="4" fontId="5" fillId="2" borderId="15" xfId="1" applyNumberFormat="1" applyFont="1" applyFill="1" applyBorder="1" applyProtection="1"/>
    <xf numFmtId="10" fontId="5" fillId="2" borderId="15" xfId="1" applyNumberFormat="1" applyFont="1" applyFill="1" applyBorder="1" applyProtection="1"/>
    <xf numFmtId="2" fontId="5" fillId="2" borderId="0" xfId="1" applyNumberFormat="1" applyFont="1" applyFill="1" applyBorder="1" applyProtection="1">
      <protection locked="0"/>
    </xf>
    <xf numFmtId="10" fontId="5" fillId="0" borderId="15" xfId="1" applyNumberFormat="1" applyFont="1" applyFill="1" applyBorder="1" applyProtection="1"/>
    <xf numFmtId="2" fontId="5" fillId="0" borderId="0" xfId="1" applyNumberFormat="1" applyFont="1" applyFill="1" applyBorder="1" applyProtection="1"/>
    <xf numFmtId="4" fontId="6" fillId="7" borderId="23" xfId="1" applyNumberFormat="1" applyFont="1" applyFill="1" applyBorder="1" applyProtection="1"/>
    <xf numFmtId="0" fontId="6" fillId="0" borderId="23" xfId="1" applyFont="1" applyFill="1" applyBorder="1" applyAlignment="1" applyProtection="1">
      <alignment horizontal="center"/>
    </xf>
    <xf numFmtId="0" fontId="5" fillId="0" borderId="24" xfId="1" applyFont="1" applyBorder="1" applyAlignment="1" applyProtection="1">
      <alignment horizontal="right"/>
    </xf>
    <xf numFmtId="4" fontId="5" fillId="7" borderId="25" xfId="1" applyNumberFormat="1" applyFont="1" applyFill="1" applyBorder="1" applyProtection="1"/>
    <xf numFmtId="0" fontId="5" fillId="0" borderId="24" xfId="1" applyFont="1" applyBorder="1" applyProtection="1"/>
    <xf numFmtId="0" fontId="5" fillId="0" borderId="26" xfId="1" applyFont="1" applyBorder="1" applyProtection="1"/>
    <xf numFmtId="0" fontId="5" fillId="0" borderId="12" xfId="1" applyFont="1" applyBorder="1" applyProtection="1"/>
    <xf numFmtId="0" fontId="5" fillId="0" borderId="13" xfId="1" applyFont="1" applyBorder="1" applyProtection="1"/>
    <xf numFmtId="0" fontId="5" fillId="0" borderId="13" xfId="1" applyFont="1" applyBorder="1" applyAlignment="1" applyProtection="1">
      <alignment horizontal="center"/>
    </xf>
    <xf numFmtId="0" fontId="5" fillId="0" borderId="14" xfId="1" applyFont="1" applyBorder="1" applyProtection="1"/>
    <xf numFmtId="0" fontId="5" fillId="0" borderId="0" xfId="1" applyFont="1" applyAlignment="1" applyProtection="1">
      <alignment horizontal="center"/>
    </xf>
    <xf numFmtId="164" fontId="3" fillId="5" borderId="0" xfId="1" applyNumberFormat="1" applyFont="1" applyFill="1" applyAlignment="1" applyProtection="1">
      <alignment vertical="center"/>
    </xf>
    <xf numFmtId="0" fontId="10" fillId="0" borderId="0" xfId="0" applyFont="1" applyBorder="1"/>
    <xf numFmtId="10" fontId="5" fillId="3" borderId="19" xfId="1" applyNumberFormat="1" applyFont="1" applyFill="1" applyBorder="1" applyProtection="1"/>
    <xf numFmtId="1" fontId="2" fillId="0" borderId="15" xfId="1" applyNumberFormat="1" applyFont="1" applyFill="1" applyBorder="1" applyAlignment="1" applyProtection="1">
      <alignment horizontal="center"/>
    </xf>
    <xf numFmtId="4" fontId="3" fillId="3" borderId="0" xfId="1" applyNumberFormat="1" applyFont="1" applyFill="1" applyProtection="1"/>
    <xf numFmtId="166" fontId="5" fillId="2" borderId="15" xfId="1" applyNumberFormat="1" applyFont="1" applyFill="1" applyBorder="1" applyAlignment="1" applyProtection="1">
      <alignment horizontal="center"/>
      <protection locked="0"/>
    </xf>
    <xf numFmtId="166" fontId="5" fillId="0" borderId="0" xfId="1" applyNumberFormat="1" applyFont="1" applyBorder="1" applyAlignment="1" applyProtection="1">
      <alignment horizontal="center"/>
    </xf>
    <xf numFmtId="166" fontId="5" fillId="0" borderId="0" xfId="1" applyNumberFormat="1" applyFont="1" applyBorder="1" applyProtection="1"/>
    <xf numFmtId="2" fontId="5" fillId="0" borderId="0" xfId="1" applyNumberFormat="1" applyFont="1" applyFill="1" applyBorder="1" applyProtection="1">
      <protection locked="0"/>
    </xf>
    <xf numFmtId="0" fontId="5" fillId="0" borderId="8" xfId="1" applyFont="1" applyFill="1" applyBorder="1" applyAlignment="1" applyProtection="1">
      <alignment horizontal="center"/>
    </xf>
    <xf numFmtId="0" fontId="5" fillId="0" borderId="9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4" fontId="5" fillId="2" borderId="15" xfId="0" applyNumberFormat="1" applyFont="1" applyFill="1" applyBorder="1" applyProtection="1">
      <protection locked="0"/>
    </xf>
    <xf numFmtId="0" fontId="5" fillId="0" borderId="8" xfId="1" applyFont="1" applyBorder="1" applyAlignment="1">
      <alignment horizontal="center"/>
    </xf>
    <xf numFmtId="4" fontId="7" fillId="2" borderId="15" xfId="1" applyNumberFormat="1" applyFont="1" applyFill="1" applyBorder="1" applyProtection="1">
      <protection locked="0"/>
    </xf>
    <xf numFmtId="0" fontId="4" fillId="0" borderId="0" xfId="1" applyFont="1" applyBorder="1" applyAlignment="1" applyProtection="1">
      <alignment horizontal="right"/>
    </xf>
    <xf numFmtId="0" fontId="5" fillId="0" borderId="0" xfId="1" applyFont="1" applyBorder="1" applyProtection="1"/>
    <xf numFmtId="0" fontId="5" fillId="0" borderId="0" xfId="1" applyFont="1" applyFill="1" applyBorder="1" applyProtection="1"/>
    <xf numFmtId="0" fontId="5" fillId="0" borderId="0" xfId="1" applyFont="1" applyBorder="1" applyAlignment="1" applyProtection="1">
      <alignment horizontal="right"/>
    </xf>
    <xf numFmtId="0" fontId="3" fillId="0" borderId="7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left"/>
    </xf>
    <xf numFmtId="0" fontId="3" fillId="0" borderId="7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right"/>
    </xf>
    <xf numFmtId="4" fontId="5" fillId="0" borderId="0" xfId="1" applyNumberFormat="1" applyFont="1" applyAlignment="1" applyProtection="1">
      <alignment horizontal="center"/>
    </xf>
    <xf numFmtId="0" fontId="5" fillId="0" borderId="0" xfId="1" applyFont="1" applyBorder="1" applyProtection="1"/>
    <xf numFmtId="0" fontId="5" fillId="0" borderId="0" xfId="1" applyFont="1" applyFill="1" applyBorder="1" applyProtection="1"/>
    <xf numFmtId="0" fontId="5" fillId="0" borderId="0" xfId="1" applyFont="1" applyBorder="1" applyProtection="1"/>
    <xf numFmtId="4" fontId="5" fillId="0" borderId="0" xfId="1" applyNumberFormat="1" applyFont="1" applyAlignment="1" applyProtection="1">
      <alignment horizontal="center"/>
    </xf>
    <xf numFmtId="0" fontId="5" fillId="0" borderId="0" xfId="1" applyFont="1" applyBorder="1" applyProtection="1"/>
    <xf numFmtId="4" fontId="5" fillId="0" borderId="0" xfId="1" applyNumberFormat="1" applyFont="1" applyAlignment="1" applyProtection="1">
      <alignment horizontal="center"/>
    </xf>
    <xf numFmtId="0" fontId="5" fillId="2" borderId="0" xfId="1" applyFont="1" applyFill="1" applyBorder="1" applyProtection="1">
      <protection locked="0"/>
    </xf>
    <xf numFmtId="0" fontId="5" fillId="2" borderId="22" xfId="1" applyFont="1" applyFill="1" applyBorder="1" applyProtection="1">
      <protection locked="0"/>
    </xf>
    <xf numFmtId="0" fontId="5" fillId="0" borderId="0" xfId="1" applyFont="1" applyBorder="1" applyProtection="1"/>
    <xf numFmtId="0" fontId="5" fillId="0" borderId="22" xfId="1" applyFont="1" applyBorder="1" applyProtection="1"/>
    <xf numFmtId="0" fontId="5" fillId="0" borderId="0" xfId="1" applyFont="1" applyFill="1" applyBorder="1" applyProtection="1"/>
    <xf numFmtId="0" fontId="5" fillId="0" borderId="22" xfId="1" applyFont="1" applyFill="1" applyBorder="1" applyProtection="1"/>
    <xf numFmtId="0" fontId="5" fillId="0" borderId="7" xfId="1" applyFont="1" applyBorder="1" applyAlignment="1" applyProtection="1">
      <alignment horizontal="right"/>
    </xf>
    <xf numFmtId="0" fontId="5" fillId="0" borderId="0" xfId="1" applyFont="1" applyBorder="1" applyAlignment="1" applyProtection="1">
      <alignment horizontal="right"/>
    </xf>
    <xf numFmtId="10" fontId="5" fillId="3" borderId="15" xfId="1" applyNumberFormat="1" applyFont="1" applyFill="1" applyBorder="1" applyAlignment="1" applyProtection="1">
      <alignment horizontal="center"/>
    </xf>
    <xf numFmtId="0" fontId="1" fillId="0" borderId="0" xfId="1" applyFill="1" applyBorder="1" applyProtection="1"/>
    <xf numFmtId="0" fontId="1" fillId="2" borderId="15" xfId="1" applyFont="1" applyFill="1" applyBorder="1" applyAlignment="1" applyProtection="1">
      <alignment horizontal="center"/>
      <protection locked="0"/>
    </xf>
    <xf numFmtId="0" fontId="1" fillId="2" borderId="15" xfId="1" applyFill="1" applyBorder="1" applyProtection="1">
      <protection locked="0"/>
    </xf>
    <xf numFmtId="0" fontId="5" fillId="2" borderId="8" xfId="1" applyFont="1" applyFill="1" applyBorder="1" applyAlignment="1" applyProtection="1">
      <alignment horizontal="center"/>
      <protection locked="0"/>
    </xf>
    <xf numFmtId="0" fontId="5" fillId="2" borderId="10" xfId="1" applyFont="1" applyFill="1" applyBorder="1" applyAlignment="1" applyProtection="1">
      <alignment horizontal="center"/>
      <protection locked="0"/>
    </xf>
    <xf numFmtId="0" fontId="5" fillId="0" borderId="19" xfId="1" applyFont="1" applyBorder="1" applyAlignment="1" applyProtection="1">
      <alignment horizontal="center" vertical="center"/>
    </xf>
    <xf numFmtId="0" fontId="1" fillId="0" borderId="20" xfId="1" applyBorder="1" applyAlignment="1" applyProtection="1">
      <alignment horizontal="center" vertical="center"/>
    </xf>
    <xf numFmtId="0" fontId="1" fillId="0" borderId="21" xfId="1" applyBorder="1" applyAlignment="1" applyProtection="1">
      <alignment horizontal="center" vertical="center"/>
    </xf>
    <xf numFmtId="0" fontId="3" fillId="0" borderId="7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left"/>
    </xf>
    <xf numFmtId="0" fontId="3" fillId="2" borderId="8" xfId="1" applyFont="1" applyFill="1" applyBorder="1" applyAlignment="1" applyProtection="1">
      <alignment horizontal="left"/>
      <protection locked="0"/>
    </xf>
    <xf numFmtId="0" fontId="3" fillId="2" borderId="9" xfId="1" applyFont="1" applyFill="1" applyBorder="1" applyAlignment="1" applyProtection="1">
      <alignment horizontal="left"/>
      <protection locked="0"/>
    </xf>
    <xf numFmtId="0" fontId="3" fillId="2" borderId="10" xfId="1" applyFont="1" applyFill="1" applyBorder="1" applyAlignment="1" applyProtection="1">
      <alignment horizontal="left"/>
      <protection locked="0"/>
    </xf>
  </cellXfs>
  <cellStyles count="2">
    <cellStyle name="Standard" xfId="0" builtinId="0"/>
    <cellStyle name="Standard 2" xfId="1" xr:uid="{CC029037-53DA-440B-98E1-A2041B9739C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0D7C9-1624-4CE0-B415-157012A80317}">
  <sheetPr>
    <pageSetUpPr fitToPage="1"/>
  </sheetPr>
  <dimension ref="A1:Y96"/>
  <sheetViews>
    <sheetView tabSelected="1"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74" t="s">
        <v>2</v>
      </c>
      <c r="B3" s="175"/>
      <c r="C3" s="176"/>
      <c r="D3" s="177"/>
      <c r="E3" s="177"/>
      <c r="F3" s="178"/>
      <c r="G3" s="11" t="s">
        <v>3</v>
      </c>
      <c r="H3" s="176"/>
      <c r="I3" s="177"/>
      <c r="J3" s="177"/>
      <c r="K3" s="177"/>
      <c r="L3" s="177"/>
      <c r="M3" s="178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5"/>
      <c r="B4" s="146"/>
      <c r="C4" s="16"/>
      <c r="D4" s="16"/>
      <c r="E4" s="11"/>
      <c r="F4" s="146"/>
      <c r="G4" s="146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5" t="s">
        <v>4</v>
      </c>
      <c r="B5" s="146"/>
      <c r="C5" s="16"/>
      <c r="D5" s="176"/>
      <c r="E5" s="177"/>
      <c r="F5" s="177"/>
      <c r="G5" s="177"/>
      <c r="H5" s="177"/>
      <c r="I5" s="177"/>
      <c r="J5" s="177"/>
      <c r="K5" s="177"/>
      <c r="L5" s="177"/>
      <c r="M5" s="178"/>
      <c r="N5" s="12"/>
      <c r="S5" s="18"/>
      <c r="T5" s="18"/>
    </row>
    <row r="6" spans="1:25" s="13" customFormat="1" ht="5.25" customHeight="1" x14ac:dyDescent="0.2">
      <c r="A6" s="145"/>
      <c r="B6" s="146"/>
      <c r="C6" s="16"/>
      <c r="D6" s="16"/>
      <c r="E6" s="11"/>
      <c r="F6" s="146"/>
      <c r="G6" s="146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5" t="s">
        <v>5</v>
      </c>
      <c r="B7" s="146"/>
      <c r="C7" s="16"/>
      <c r="D7" s="176"/>
      <c r="E7" s="177"/>
      <c r="F7" s="177"/>
      <c r="G7" s="177"/>
      <c r="H7" s="177"/>
      <c r="I7" s="177"/>
      <c r="J7" s="177"/>
      <c r="K7" s="177"/>
      <c r="L7" s="177"/>
      <c r="M7" s="178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2"/>
      <c r="C12" s="142"/>
      <c r="D12" s="142"/>
      <c r="E12" s="166" t="s">
        <v>9</v>
      </c>
      <c r="F12" s="166"/>
      <c r="G12" s="166"/>
      <c r="H12" s="142"/>
      <c r="I12" s="167"/>
      <c r="J12" s="167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2" t="s">
        <v>11</v>
      </c>
      <c r="C16" s="26"/>
      <c r="D16" s="26"/>
      <c r="E16" s="26"/>
      <c r="F16" s="45"/>
      <c r="G16" s="26"/>
      <c r="H16" s="142"/>
      <c r="I16" s="167"/>
      <c r="J16" s="167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2"/>
      <c r="C17" s="142"/>
      <c r="D17" s="142"/>
      <c r="E17" s="142"/>
      <c r="F17" s="48"/>
      <c r="G17" s="142"/>
      <c r="H17" s="142"/>
      <c r="I17" s="142"/>
      <c r="J17" s="142"/>
      <c r="K17" s="142"/>
      <c r="L17" s="142"/>
      <c r="M17" s="142"/>
      <c r="N17" s="37"/>
      <c r="S17" s="39"/>
      <c r="T17" s="39"/>
    </row>
    <row r="18" spans="1:20" s="5" customFormat="1" ht="15" customHeight="1" x14ac:dyDescent="0.2">
      <c r="A18" s="44"/>
      <c r="B18" s="142" t="s">
        <v>12</v>
      </c>
      <c r="C18" s="26"/>
      <c r="D18" s="26"/>
      <c r="E18" s="168"/>
      <c r="F18" s="168"/>
      <c r="G18" s="168"/>
      <c r="H18" s="168"/>
      <c r="I18" s="168"/>
      <c r="J18" s="168"/>
      <c r="K18" s="168"/>
      <c r="L18" s="168"/>
      <c r="M18" s="168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2" t="s">
        <v>15</v>
      </c>
      <c r="D23" s="142"/>
      <c r="E23" s="57"/>
      <c r="F23" s="48"/>
      <c r="G23" s="142" t="s">
        <v>16</v>
      </c>
      <c r="H23" s="142"/>
      <c r="I23" s="142"/>
      <c r="J23" s="142"/>
      <c r="K23" s="58" t="s">
        <v>17</v>
      </c>
      <c r="L23" s="169"/>
      <c r="M23" s="170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2" t="s">
        <v>18</v>
      </c>
      <c r="D25" s="142"/>
      <c r="E25" s="57"/>
      <c r="F25" s="48"/>
      <c r="G25" s="142" t="s">
        <v>19</v>
      </c>
      <c r="H25" s="142"/>
      <c r="I25" s="142"/>
      <c r="J25" s="142"/>
      <c r="K25" s="142"/>
      <c r="L25" s="142"/>
      <c r="M25" s="142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39</v>
      </c>
      <c r="F29" s="142" t="s">
        <v>75</v>
      </c>
      <c r="G29" s="101"/>
      <c r="H29" s="101"/>
      <c r="I29" s="75"/>
      <c r="J29" s="141"/>
      <c r="L29" s="142"/>
      <c r="M29" s="142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4" t="s">
        <v>22</v>
      </c>
      <c r="E34" s="61"/>
      <c r="F34" s="62"/>
      <c r="G34" s="61"/>
      <c r="H34" s="26"/>
      <c r="I34" s="61"/>
      <c r="J34" s="26"/>
      <c r="K34" s="61"/>
      <c r="L34" s="26"/>
      <c r="M34" s="171" t="s">
        <v>23</v>
      </c>
      <c r="N34" s="46"/>
      <c r="S34" s="6"/>
      <c r="T34" s="6"/>
    </row>
    <row r="35" spans="1:21" s="38" customFormat="1" ht="11.25" x14ac:dyDescent="0.2">
      <c r="A35" s="34"/>
      <c r="B35" s="142" t="s">
        <v>9</v>
      </c>
      <c r="C35" s="142"/>
      <c r="D35" s="142"/>
      <c r="E35" s="59"/>
      <c r="F35" s="48"/>
      <c r="G35" s="63"/>
      <c r="H35" s="142"/>
      <c r="I35" s="63"/>
      <c r="J35" s="142"/>
      <c r="K35" s="63"/>
      <c r="L35" s="142"/>
      <c r="M35" s="172"/>
      <c r="N35" s="37"/>
      <c r="S35" s="39"/>
      <c r="T35" s="39"/>
    </row>
    <row r="36" spans="1:21" s="38" customFormat="1" ht="11.25" x14ac:dyDescent="0.2">
      <c r="A36" s="34"/>
      <c r="B36" s="142" t="s">
        <v>24</v>
      </c>
      <c r="C36" s="142"/>
      <c r="D36" s="142"/>
      <c r="E36" s="59"/>
      <c r="F36" s="48"/>
      <c r="G36" s="63"/>
      <c r="H36" s="142"/>
      <c r="I36" s="63"/>
      <c r="J36" s="142"/>
      <c r="K36" s="63"/>
      <c r="L36" s="142"/>
      <c r="M36" s="173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2"/>
      <c r="C38" s="142"/>
      <c r="D38" s="142"/>
      <c r="E38" s="142"/>
      <c r="F38" s="48"/>
      <c r="G38" s="142"/>
      <c r="H38" s="142"/>
      <c r="I38" s="142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2"/>
      <c r="C40" s="142"/>
      <c r="D40" s="142"/>
      <c r="E40" s="142"/>
      <c r="F40" s="48"/>
      <c r="G40" s="142"/>
      <c r="H40" s="142"/>
      <c r="I40" s="142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2" t="s">
        <v>79</v>
      </c>
      <c r="C41" s="142"/>
      <c r="D41" s="142"/>
      <c r="E41" s="131">
        <v>39</v>
      </c>
      <c r="F41" s="132"/>
      <c r="G41" s="131"/>
      <c r="H41" s="133"/>
      <c r="I41" s="131"/>
      <c r="J41" s="133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2" t="s">
        <v>80</v>
      </c>
      <c r="C42" s="142"/>
      <c r="D42" s="142"/>
      <c r="E42" s="131">
        <v>39</v>
      </c>
      <c r="F42" s="132"/>
      <c r="G42" s="131"/>
      <c r="H42" s="133"/>
      <c r="I42" s="131"/>
      <c r="J42" s="133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63" t="s">
        <v>77</v>
      </c>
      <c r="B43" s="164"/>
      <c r="C43" s="142" t="s">
        <v>74</v>
      </c>
      <c r="D43" s="142"/>
      <c r="E43" s="128">
        <f>E42/E29</f>
        <v>1</v>
      </c>
      <c r="F43" s="48"/>
      <c r="G43" s="128">
        <f>G42/E29</f>
        <v>0</v>
      </c>
      <c r="H43" s="142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63" t="s">
        <v>77</v>
      </c>
      <c r="B44" s="164"/>
      <c r="C44" s="142" t="s">
        <v>74</v>
      </c>
      <c r="D44" s="142"/>
      <c r="E44" s="165">
        <f>(E42*E74+G42*G74+I42*I74+K42*K74)/12/E29</f>
        <v>1</v>
      </c>
      <c r="F44" s="165"/>
      <c r="G44" s="165"/>
      <c r="H44" s="165"/>
      <c r="I44" s="165"/>
      <c r="J44" s="165"/>
      <c r="K44" s="165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2"/>
      <c r="C45" s="142"/>
      <c r="D45" s="142"/>
      <c r="E45" s="142"/>
      <c r="F45" s="48"/>
      <c r="G45" s="142"/>
      <c r="H45" s="142"/>
      <c r="I45" s="142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2"/>
      <c r="F46" s="48"/>
      <c r="G46" s="142"/>
      <c r="H46" s="142"/>
      <c r="I46" s="142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2"/>
      <c r="C47" s="142"/>
      <c r="D47" s="142"/>
      <c r="E47" s="142"/>
      <c r="F47" s="48"/>
      <c r="G47" s="142"/>
      <c r="H47" s="142"/>
      <c r="I47" s="142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2" t="s">
        <v>25</v>
      </c>
      <c r="C48" s="142"/>
      <c r="D48" s="142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7" t="s">
        <v>27</v>
      </c>
      <c r="C49" s="157"/>
      <c r="D49" s="158"/>
      <c r="E49" s="71"/>
      <c r="F49" s="139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6" t="s">
        <v>28</v>
      </c>
      <c r="T49" s="156"/>
      <c r="U49" s="38" t="s">
        <v>29</v>
      </c>
    </row>
    <row r="50" spans="1:21" x14ac:dyDescent="0.25">
      <c r="A50" s="34"/>
      <c r="B50" s="157" t="s">
        <v>30</v>
      </c>
      <c r="C50" s="157"/>
      <c r="D50" s="158"/>
      <c r="E50" s="71"/>
      <c r="F50" s="139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0"/>
      <c r="T50" s="150"/>
      <c r="U50" s="38"/>
    </row>
    <row r="51" spans="1:21" x14ac:dyDescent="0.25">
      <c r="A51" s="34"/>
      <c r="B51" s="157" t="s">
        <v>30</v>
      </c>
      <c r="C51" s="157"/>
      <c r="D51" s="158"/>
      <c r="E51" s="140"/>
      <c r="F51" s="72" t="s">
        <v>26</v>
      </c>
      <c r="G51" s="140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2"/>
      <c r="C54" s="142"/>
      <c r="D54" s="142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2"/>
      <c r="C56" s="142"/>
      <c r="D56" s="142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2" t="s">
        <v>38</v>
      </c>
      <c r="C57" s="142"/>
      <c r="D57" s="142"/>
      <c r="E57" s="89">
        <f>IF(E42=0,0,IF(E48/E42*E41&gt;S60,(S60/E41*E42+E49+E51)*M57,E53*M57))</f>
        <v>0</v>
      </c>
      <c r="F57" s="135" t="s">
        <v>26</v>
      </c>
      <c r="G57" s="89">
        <f>IF(G42=0,0,IF(G48/G42*G41&gt;S60,(S60/G41*G42+G49+G51)*M57,G53*M57))</f>
        <v>0</v>
      </c>
      <c r="H57" s="136" t="s">
        <v>26</v>
      </c>
      <c r="I57" s="89">
        <f>IF(I42=0,0,IF(I48/I42*I41&gt;S60,(S60/I41*I42+I49+I51)*M57,I53*M57))</f>
        <v>0</v>
      </c>
      <c r="J57" s="137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2" t="s">
        <v>40</v>
      </c>
      <c r="C58" s="142"/>
      <c r="D58" s="142"/>
      <c r="E58" s="89">
        <f>IF(E42=0,0,IF(E48/E42*E41&gt;U60,(U60/E41*E42+E49+E51)*M58,E53*M58))</f>
        <v>0</v>
      </c>
      <c r="F58" s="135" t="s">
        <v>26</v>
      </c>
      <c r="G58" s="89">
        <f>IF(G42=0,0,IF(G48/G42*G41&gt;U60,(U60/G41*G42+G49+G51)*M58,G53*M58))</f>
        <v>0</v>
      </c>
      <c r="H58" s="136" t="s">
        <v>26</v>
      </c>
      <c r="I58" s="89">
        <f>IF(I42=0,0,IF(I48/I42*I41&gt;U60,(U60/I41*I42+I49+I51)*M58,I53*M58))</f>
        <v>0</v>
      </c>
      <c r="J58" s="137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2" t="s">
        <v>42</v>
      </c>
      <c r="C59" s="142"/>
      <c r="D59" s="142"/>
      <c r="E59" s="89">
        <f>IF(E42=0,0,IF(E48/E42*E41&gt;U60,(U60/E41*E42+E49+E51)*M59,E53*M59))</f>
        <v>0</v>
      </c>
      <c r="F59" s="135" t="s">
        <v>26</v>
      </c>
      <c r="G59" s="89">
        <f>IF(G42=0,0,IF(G48/G42*G41&gt;U60,(U60/G41*G42+G49+G51)*M59,G53*M59))</f>
        <v>0</v>
      </c>
      <c r="H59" s="136" t="s">
        <v>26</v>
      </c>
      <c r="I59" s="89">
        <f>IF(I42=0,0,IF(I48/I42*I41&gt;U60,(U60/I41*I42+I49+I51)*M59,I53*M59))</f>
        <v>0</v>
      </c>
      <c r="J59" s="137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2" t="s">
        <v>44</v>
      </c>
      <c r="C60" s="142"/>
      <c r="D60" s="142"/>
      <c r="E60" s="89">
        <f>IF(E42=0,0,IF(E48/E42*E41&gt;S60,(S60/E41*E42+E49+E51)*M60,E53*M60))</f>
        <v>0</v>
      </c>
      <c r="F60" s="135" t="s">
        <v>26</v>
      </c>
      <c r="G60" s="89">
        <f>IF(G42=0,0,IF(G48/G42*G41&gt;S60,(S60/G41*G42+G49+G51)*M60,G53*M60))</f>
        <v>0</v>
      </c>
      <c r="H60" s="136" t="s">
        <v>26</v>
      </c>
      <c r="I60" s="89">
        <f>IF(I42=0,0,IF(I48/I42*I41&gt;S60,(S60/I41*I42+I49+I51)*M60,I53*M60))</f>
        <v>0</v>
      </c>
      <c r="J60" s="137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3" t="s">
        <v>46</v>
      </c>
      <c r="C61" s="142"/>
      <c r="D61" s="142"/>
      <c r="E61" s="89">
        <f>IF(E42=0,0,IF(E48/E42*E41&gt;S60,(S60/E41*E42+E49+E51)*M61,E53*M61))</f>
        <v>0</v>
      </c>
      <c r="F61" s="135" t="s">
        <v>26</v>
      </c>
      <c r="G61" s="89">
        <f>IF(G42=0,0,IF(G48/G42*G41&gt;S60,(S60/G41*G42+G49+G51)*M61,G53*M61))</f>
        <v>0</v>
      </c>
      <c r="H61" s="136" t="s">
        <v>26</v>
      </c>
      <c r="I61" s="89">
        <f>IF(I42=0,0,IF(I48/I42*I41&gt;S60,(S60/I41*I42+I49+I51)*M61,I53*M61))</f>
        <v>0</v>
      </c>
      <c r="J61" s="137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3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3"/>
      <c r="N63" s="37"/>
      <c r="S63" s="39"/>
      <c r="T63" s="39"/>
    </row>
    <row r="64" spans="1:21" s="38" customFormat="1" ht="15" customHeight="1" x14ac:dyDescent="0.2">
      <c r="A64" s="34"/>
      <c r="B64" s="142" t="s">
        <v>48</v>
      </c>
      <c r="C64" s="142"/>
      <c r="D64" s="142"/>
      <c r="E64" s="89">
        <f>(E52-E51)*M64</f>
        <v>0</v>
      </c>
      <c r="F64" s="135" t="s">
        <v>26</v>
      </c>
      <c r="G64" s="89">
        <f>(G52-G51)*M64</f>
        <v>0</v>
      </c>
      <c r="H64" s="136" t="s">
        <v>26</v>
      </c>
      <c r="I64" s="89">
        <f>(I52-I51)*M64</f>
        <v>0</v>
      </c>
      <c r="J64" s="137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7"/>
      <c r="C65" s="157"/>
      <c r="D65" s="158"/>
      <c r="E65" s="89">
        <f>$E$53*M65</f>
        <v>0</v>
      </c>
      <c r="F65" s="135" t="s">
        <v>26</v>
      </c>
      <c r="G65" s="89">
        <f>$G$53*M65</f>
        <v>0</v>
      </c>
      <c r="H65" s="136" t="s">
        <v>26</v>
      </c>
      <c r="I65" s="89">
        <f>$I$53*M65</f>
        <v>0</v>
      </c>
      <c r="J65" s="137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3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3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2"/>
      <c r="D68" s="142"/>
      <c r="E68" s="89">
        <f>$E$53*M68</f>
        <v>0</v>
      </c>
      <c r="F68" s="135" t="s">
        <v>26</v>
      </c>
      <c r="G68" s="89">
        <f>$G$53*M68</f>
        <v>0</v>
      </c>
      <c r="H68" s="136" t="s">
        <v>26</v>
      </c>
      <c r="I68" s="89">
        <f>$I$53*M68</f>
        <v>0</v>
      </c>
      <c r="J68" s="137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2" t="s">
        <v>51</v>
      </c>
      <c r="C69" s="142"/>
      <c r="D69" s="142"/>
      <c r="E69" s="89">
        <f>$E$53*M69</f>
        <v>0</v>
      </c>
      <c r="F69" s="135" t="s">
        <v>26</v>
      </c>
      <c r="G69" s="89">
        <f>$G$53*M69</f>
        <v>0</v>
      </c>
      <c r="H69" s="136" t="s">
        <v>26</v>
      </c>
      <c r="I69" s="89">
        <f>$I$53*M69</f>
        <v>0</v>
      </c>
      <c r="J69" s="137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2" t="s">
        <v>52</v>
      </c>
      <c r="C70" s="142"/>
      <c r="D70" s="142"/>
      <c r="E70" s="89">
        <f>$E$53*M70</f>
        <v>0</v>
      </c>
      <c r="F70" s="135" t="s">
        <v>26</v>
      </c>
      <c r="G70" s="89">
        <f>$G$53*M70</f>
        <v>0</v>
      </c>
      <c r="H70" s="136" t="s">
        <v>26</v>
      </c>
      <c r="I70" s="89">
        <f>$I$53*M70</f>
        <v>0</v>
      </c>
      <c r="J70" s="137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3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2"/>
      <c r="D73" s="142"/>
      <c r="E73" s="94"/>
      <c r="F73" s="83"/>
      <c r="G73" s="102"/>
      <c r="H73" s="85"/>
      <c r="I73" s="102"/>
      <c r="J73" s="103"/>
      <c r="K73" s="102"/>
      <c r="L73" s="103"/>
      <c r="M73" s="142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2" t="s">
        <v>55</v>
      </c>
      <c r="C74" s="142"/>
      <c r="D74" s="142"/>
      <c r="E74" s="105">
        <v>12</v>
      </c>
      <c r="F74" s="83"/>
      <c r="G74" s="105"/>
      <c r="H74" s="85"/>
      <c r="I74" s="105"/>
      <c r="J74" s="106"/>
      <c r="K74" s="105"/>
      <c r="L74" s="106"/>
      <c r="M74" s="142"/>
      <c r="N74" s="37"/>
      <c r="S74" s="39"/>
      <c r="T74" s="39"/>
    </row>
    <row r="75" spans="1:21" s="38" customFormat="1" ht="15" customHeight="1" x14ac:dyDescent="0.2">
      <c r="A75" s="34"/>
      <c r="B75" s="142" t="s">
        <v>56</v>
      </c>
      <c r="C75" s="142"/>
      <c r="D75" s="142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2"/>
      <c r="N75" s="37"/>
      <c r="S75" s="39"/>
      <c r="T75" s="39"/>
    </row>
    <row r="76" spans="1:21" s="38" customFormat="1" ht="5.25" customHeight="1" x14ac:dyDescent="0.2">
      <c r="A76" s="34"/>
      <c r="B76" s="142"/>
      <c r="C76" s="142"/>
      <c r="D76" s="142"/>
      <c r="E76" s="107"/>
      <c r="F76" s="48"/>
      <c r="G76" s="142"/>
      <c r="H76" s="142"/>
      <c r="I76" s="142"/>
      <c r="J76" s="142"/>
      <c r="K76" s="142"/>
      <c r="L76" s="142"/>
      <c r="M76" s="142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59" t="s">
        <v>59</v>
      </c>
      <c r="C78" s="159"/>
      <c r="D78" s="160"/>
      <c r="E78" s="138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59" t="s">
        <v>60</v>
      </c>
      <c r="C79" s="159"/>
      <c r="D79" s="160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59" t="s">
        <v>61</v>
      </c>
      <c r="C80" s="159"/>
      <c r="D80" s="160"/>
      <c r="E80" s="93">
        <f>$E$78*M80</f>
        <v>0</v>
      </c>
      <c r="F80" s="90" t="s">
        <v>26</v>
      </c>
      <c r="G80" s="109"/>
      <c r="H80" s="142"/>
      <c r="I80" s="142"/>
      <c r="J80" s="142"/>
      <c r="K80" s="142"/>
      <c r="L80" s="142"/>
      <c r="M80" s="108">
        <f>SUM(M64:M65)</f>
        <v>0</v>
      </c>
      <c r="N80" s="37"/>
      <c r="R80" s="101"/>
      <c r="S80" s="104"/>
      <c r="T80" s="104"/>
      <c r="U80" s="101"/>
    </row>
    <row r="81" spans="1:21" s="38" customFormat="1" ht="12.75" customHeight="1" x14ac:dyDescent="0.2">
      <c r="A81" s="34"/>
      <c r="B81" s="159" t="s">
        <v>62</v>
      </c>
      <c r="C81" s="159"/>
      <c r="D81" s="160"/>
      <c r="E81" s="93">
        <f>$E$78*M81</f>
        <v>0</v>
      </c>
      <c r="F81" s="90" t="s">
        <v>26</v>
      </c>
      <c r="G81" s="142"/>
      <c r="H81" s="142"/>
      <c r="I81" s="142"/>
      <c r="J81" s="142"/>
      <c r="K81" s="142"/>
      <c r="L81" s="142"/>
      <c r="M81" s="108">
        <f>M68+M70</f>
        <v>1.5E-3</v>
      </c>
      <c r="N81" s="37"/>
      <c r="S81" s="39"/>
      <c r="T81" s="39"/>
    </row>
    <row r="82" spans="1:21" s="38" customFormat="1" ht="12.75" hidden="1" customHeight="1" x14ac:dyDescent="0.2">
      <c r="A82" s="34"/>
      <c r="B82" s="159"/>
      <c r="C82" s="159"/>
      <c r="D82" s="160"/>
      <c r="E82" s="110">
        <f>$E$78*M82</f>
        <v>0</v>
      </c>
      <c r="F82" s="90" t="s">
        <v>26</v>
      </c>
      <c r="G82" s="142"/>
      <c r="H82" s="142"/>
      <c r="I82" s="142"/>
      <c r="J82" s="142"/>
      <c r="K82" s="142"/>
      <c r="L82" s="142"/>
      <c r="M82" s="111"/>
      <c r="N82" s="37"/>
      <c r="S82" s="39"/>
      <c r="T82" s="39"/>
    </row>
    <row r="83" spans="1:21" s="38" customFormat="1" ht="12.75" hidden="1" customHeight="1" x14ac:dyDescent="0.2">
      <c r="A83" s="34"/>
      <c r="B83" s="159"/>
      <c r="C83" s="159"/>
      <c r="D83" s="160"/>
      <c r="E83" s="110">
        <f>$E$78*M83</f>
        <v>0</v>
      </c>
      <c r="F83" s="90" t="s">
        <v>26</v>
      </c>
      <c r="G83" s="142"/>
      <c r="H83" s="142"/>
      <c r="I83" s="142"/>
      <c r="J83" s="142"/>
      <c r="K83" s="142"/>
      <c r="L83" s="142"/>
      <c r="M83" s="111"/>
      <c r="N83" s="37"/>
      <c r="S83" s="39"/>
      <c r="T83" s="39"/>
    </row>
    <row r="84" spans="1:21" s="38" customFormat="1" ht="12.75" customHeight="1" x14ac:dyDescent="0.2">
      <c r="A84" s="34"/>
      <c r="B84" s="159" t="s">
        <v>63</v>
      </c>
      <c r="C84" s="159"/>
      <c r="D84" s="160"/>
      <c r="E84" s="93">
        <f>(E53*E74+G53*G74+I53*I74+K53*K74+E78)*H84*J84/1000</f>
        <v>0</v>
      </c>
      <c r="F84" s="90" t="s">
        <v>26</v>
      </c>
      <c r="G84" s="142" t="s">
        <v>64</v>
      </c>
      <c r="H84" s="112"/>
      <c r="I84" s="142" t="s">
        <v>65</v>
      </c>
      <c r="J84" s="112"/>
      <c r="K84" s="142"/>
      <c r="L84" s="142"/>
      <c r="M84" s="113"/>
      <c r="N84" s="37"/>
      <c r="S84" s="39"/>
      <c r="T84" s="39"/>
    </row>
    <row r="85" spans="1:21" s="38" customFormat="1" ht="12.75" customHeight="1" x14ac:dyDescent="0.2">
      <c r="A85" s="34"/>
      <c r="B85" s="161" t="s">
        <v>66</v>
      </c>
      <c r="C85" s="161"/>
      <c r="D85" s="162"/>
      <c r="E85" s="93">
        <f>(E53*E74+G53*G74+I53*I74+K53*K74+E78)*J85/1000</f>
        <v>0</v>
      </c>
      <c r="F85" s="90" t="s">
        <v>26</v>
      </c>
      <c r="G85" s="142"/>
      <c r="H85" s="142"/>
      <c r="I85" s="142" t="s">
        <v>65</v>
      </c>
      <c r="J85" s="112"/>
      <c r="K85" s="142"/>
      <c r="L85" s="142"/>
      <c r="M85" s="113"/>
      <c r="N85" s="37"/>
      <c r="S85" s="39"/>
      <c r="T85" s="39"/>
    </row>
    <row r="86" spans="1:21" s="38" customFormat="1" ht="12.75" customHeight="1" x14ac:dyDescent="0.2">
      <c r="A86" s="34"/>
      <c r="B86" s="157"/>
      <c r="C86" s="157"/>
      <c r="D86" s="158"/>
      <c r="E86" s="71"/>
      <c r="F86" s="90" t="s">
        <v>26</v>
      </c>
      <c r="G86" s="142"/>
      <c r="H86" s="142"/>
      <c r="I86" s="142"/>
      <c r="J86" s="134"/>
      <c r="K86" s="142"/>
      <c r="L86" s="142"/>
      <c r="M86" s="113"/>
      <c r="N86" s="37"/>
      <c r="S86" s="39"/>
      <c r="T86" s="39"/>
    </row>
    <row r="87" spans="1:21" s="38" customFormat="1" ht="12.75" customHeight="1" x14ac:dyDescent="0.2">
      <c r="A87" s="34"/>
      <c r="B87" s="157"/>
      <c r="C87" s="157"/>
      <c r="D87" s="158"/>
      <c r="E87" s="71"/>
      <c r="F87" s="90" t="s">
        <v>26</v>
      </c>
      <c r="G87" s="142"/>
      <c r="H87" s="142"/>
      <c r="I87" s="142"/>
      <c r="J87" s="114"/>
      <c r="K87" s="142"/>
      <c r="L87" s="142"/>
      <c r="M87" s="113"/>
      <c r="N87" s="37"/>
      <c r="S87" s="39"/>
      <c r="T87" s="39"/>
    </row>
    <row r="88" spans="1:21" s="142" customFormat="1" ht="5.25" customHeight="1" thickBot="1" x14ac:dyDescent="0.25">
      <c r="A88" s="34"/>
      <c r="E88" s="107"/>
      <c r="F88" s="48"/>
      <c r="N88" s="37"/>
      <c r="Q88" s="151"/>
      <c r="R88" s="38"/>
      <c r="S88" s="39"/>
      <c r="T88" s="39"/>
      <c r="U88" s="38"/>
    </row>
    <row r="89" spans="1:21" s="38" customFormat="1" ht="12.75" customHeight="1" thickBot="1" x14ac:dyDescent="0.25">
      <c r="A89" s="34"/>
      <c r="B89" s="47" t="s">
        <v>67</v>
      </c>
      <c r="C89" s="142"/>
      <c r="D89" s="142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1"/>
      <c r="S89" s="107"/>
      <c r="T89" s="107"/>
      <c r="U89" s="151"/>
    </row>
    <row r="90" spans="1:21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1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1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1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1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1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1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3:B3"/>
    <mergeCell ref="C3:F3"/>
    <mergeCell ref="H3:M3"/>
    <mergeCell ref="D5:M5"/>
    <mergeCell ref="D7:M7"/>
    <mergeCell ref="A44:B44"/>
    <mergeCell ref="E44:K44"/>
    <mergeCell ref="B49:D49"/>
    <mergeCell ref="E12:G12"/>
    <mergeCell ref="I12:J12"/>
    <mergeCell ref="I16:J16"/>
    <mergeCell ref="E18:M18"/>
    <mergeCell ref="L23:M23"/>
    <mergeCell ref="M34:M36"/>
    <mergeCell ref="A43:B43"/>
    <mergeCell ref="S49:T49"/>
    <mergeCell ref="B51:D51"/>
    <mergeCell ref="B65:D65"/>
    <mergeCell ref="B78:D78"/>
    <mergeCell ref="B87:D87"/>
    <mergeCell ref="B80:D80"/>
    <mergeCell ref="B81:D81"/>
    <mergeCell ref="B82:D82"/>
    <mergeCell ref="B83:D83"/>
    <mergeCell ref="B84:D84"/>
    <mergeCell ref="B85:D85"/>
    <mergeCell ref="B79:D79"/>
    <mergeCell ref="B50:D50"/>
    <mergeCell ref="B86:D86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0FB5A-C084-4501-9D7F-5C5C38C9384C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74" t="s">
        <v>2</v>
      </c>
      <c r="B3" s="175"/>
      <c r="C3" s="176"/>
      <c r="D3" s="177"/>
      <c r="E3" s="177"/>
      <c r="F3" s="178"/>
      <c r="G3" s="11" t="s">
        <v>3</v>
      </c>
      <c r="H3" s="176"/>
      <c r="I3" s="177"/>
      <c r="J3" s="177"/>
      <c r="K3" s="177"/>
      <c r="L3" s="177"/>
      <c r="M3" s="178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7"/>
      <c r="B4" s="148"/>
      <c r="C4" s="16"/>
      <c r="D4" s="16"/>
      <c r="E4" s="11"/>
      <c r="F4" s="148"/>
      <c r="G4" s="148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7" t="s">
        <v>4</v>
      </c>
      <c r="B5" s="148"/>
      <c r="C5" s="16"/>
      <c r="D5" s="176"/>
      <c r="E5" s="177"/>
      <c r="F5" s="177"/>
      <c r="G5" s="177"/>
      <c r="H5" s="177"/>
      <c r="I5" s="177"/>
      <c r="J5" s="177"/>
      <c r="K5" s="177"/>
      <c r="L5" s="177"/>
      <c r="M5" s="178"/>
      <c r="N5" s="12"/>
      <c r="S5" s="18"/>
      <c r="T5" s="18"/>
    </row>
    <row r="6" spans="1:25" s="13" customFormat="1" ht="5.25" customHeight="1" x14ac:dyDescent="0.2">
      <c r="A6" s="147"/>
      <c r="B6" s="148"/>
      <c r="C6" s="16"/>
      <c r="D6" s="16"/>
      <c r="E6" s="11"/>
      <c r="F6" s="148"/>
      <c r="G6" s="148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7" t="s">
        <v>5</v>
      </c>
      <c r="B7" s="148"/>
      <c r="C7" s="16"/>
      <c r="D7" s="176"/>
      <c r="E7" s="177"/>
      <c r="F7" s="177"/>
      <c r="G7" s="177"/>
      <c r="H7" s="177"/>
      <c r="I7" s="177"/>
      <c r="J7" s="177"/>
      <c r="K7" s="177"/>
      <c r="L7" s="177"/>
      <c r="M7" s="178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1"/>
      <c r="C12" s="151"/>
      <c r="D12" s="151"/>
      <c r="E12" s="166" t="s">
        <v>9</v>
      </c>
      <c r="F12" s="166"/>
      <c r="G12" s="166"/>
      <c r="H12" s="151"/>
      <c r="I12" s="167"/>
      <c r="J12" s="167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1" t="s">
        <v>11</v>
      </c>
      <c r="C16" s="26"/>
      <c r="D16" s="26"/>
      <c r="E16" s="26"/>
      <c r="F16" s="45"/>
      <c r="G16" s="26"/>
      <c r="H16" s="151"/>
      <c r="I16" s="167"/>
      <c r="J16" s="167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1"/>
      <c r="C17" s="151"/>
      <c r="D17" s="151"/>
      <c r="E17" s="151"/>
      <c r="F17" s="48"/>
      <c r="G17" s="151"/>
      <c r="H17" s="151"/>
      <c r="I17" s="151"/>
      <c r="J17" s="151"/>
      <c r="K17" s="151"/>
      <c r="L17" s="151"/>
      <c r="M17" s="151"/>
      <c r="N17" s="37"/>
      <c r="S17" s="39"/>
      <c r="T17" s="39"/>
    </row>
    <row r="18" spans="1:20" s="5" customFormat="1" ht="15" customHeight="1" x14ac:dyDescent="0.2">
      <c r="A18" s="44"/>
      <c r="B18" s="151" t="s">
        <v>12</v>
      </c>
      <c r="C18" s="26"/>
      <c r="D18" s="26"/>
      <c r="E18" s="168"/>
      <c r="F18" s="168"/>
      <c r="G18" s="168"/>
      <c r="H18" s="168"/>
      <c r="I18" s="168"/>
      <c r="J18" s="168"/>
      <c r="K18" s="168"/>
      <c r="L18" s="168"/>
      <c r="M18" s="168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1" t="s">
        <v>15</v>
      </c>
      <c r="D23" s="151"/>
      <c r="E23" s="57"/>
      <c r="F23" s="48"/>
      <c r="G23" s="151" t="s">
        <v>16</v>
      </c>
      <c r="H23" s="151"/>
      <c r="I23" s="151"/>
      <c r="J23" s="151"/>
      <c r="K23" s="58" t="s">
        <v>17</v>
      </c>
      <c r="L23" s="169"/>
      <c r="M23" s="170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1" t="s">
        <v>18</v>
      </c>
      <c r="D25" s="151"/>
      <c r="E25" s="57"/>
      <c r="F25" s="48"/>
      <c r="G25" s="151" t="s">
        <v>19</v>
      </c>
      <c r="H25" s="151"/>
      <c r="I25" s="151"/>
      <c r="J25" s="151"/>
      <c r="K25" s="151"/>
      <c r="L25" s="151"/>
      <c r="M25" s="15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39</v>
      </c>
      <c r="F29" s="151" t="s">
        <v>75</v>
      </c>
      <c r="G29" s="101"/>
      <c r="H29" s="101"/>
      <c r="I29" s="75"/>
      <c r="J29" s="141"/>
      <c r="L29" s="151"/>
      <c r="M29" s="15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9" t="s">
        <v>22</v>
      </c>
      <c r="E34" s="61"/>
      <c r="F34" s="62"/>
      <c r="G34" s="61"/>
      <c r="H34" s="26"/>
      <c r="I34" s="61"/>
      <c r="J34" s="26"/>
      <c r="K34" s="61"/>
      <c r="L34" s="26"/>
      <c r="M34" s="171" t="s">
        <v>23</v>
      </c>
      <c r="N34" s="46"/>
      <c r="S34" s="6"/>
      <c r="T34" s="6"/>
    </row>
    <row r="35" spans="1:21" s="38" customFormat="1" ht="11.25" x14ac:dyDescent="0.2">
      <c r="A35" s="34"/>
      <c r="B35" s="151" t="s">
        <v>9</v>
      </c>
      <c r="C35" s="151"/>
      <c r="D35" s="151"/>
      <c r="E35" s="59"/>
      <c r="F35" s="48"/>
      <c r="G35" s="63"/>
      <c r="H35" s="151"/>
      <c r="I35" s="63"/>
      <c r="J35" s="151"/>
      <c r="K35" s="63"/>
      <c r="L35" s="151"/>
      <c r="M35" s="172"/>
      <c r="N35" s="37"/>
      <c r="S35" s="39"/>
      <c r="T35" s="39"/>
    </row>
    <row r="36" spans="1:21" s="38" customFormat="1" ht="11.25" x14ac:dyDescent="0.2">
      <c r="A36" s="34"/>
      <c r="B36" s="151" t="s">
        <v>24</v>
      </c>
      <c r="C36" s="151"/>
      <c r="D36" s="151"/>
      <c r="E36" s="59"/>
      <c r="F36" s="48"/>
      <c r="G36" s="63"/>
      <c r="H36" s="151"/>
      <c r="I36" s="63"/>
      <c r="J36" s="151"/>
      <c r="K36" s="63"/>
      <c r="L36" s="151"/>
      <c r="M36" s="173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1"/>
      <c r="C38" s="151"/>
      <c r="D38" s="151"/>
      <c r="E38" s="151"/>
      <c r="F38" s="48"/>
      <c r="G38" s="151"/>
      <c r="H38" s="151"/>
      <c r="I38" s="15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1"/>
      <c r="C40" s="151"/>
      <c r="D40" s="151"/>
      <c r="E40" s="151"/>
      <c r="F40" s="48"/>
      <c r="G40" s="151"/>
      <c r="H40" s="151"/>
      <c r="I40" s="15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1" t="s">
        <v>79</v>
      </c>
      <c r="C41" s="151"/>
      <c r="D41" s="151"/>
      <c r="E41" s="131">
        <v>39</v>
      </c>
      <c r="F41" s="132"/>
      <c r="G41" s="131"/>
      <c r="H41" s="133"/>
      <c r="I41" s="131"/>
      <c r="J41" s="133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1" t="s">
        <v>80</v>
      </c>
      <c r="C42" s="151"/>
      <c r="D42" s="151"/>
      <c r="E42" s="131">
        <v>39</v>
      </c>
      <c r="F42" s="132"/>
      <c r="G42" s="131"/>
      <c r="H42" s="133"/>
      <c r="I42" s="131"/>
      <c r="J42" s="133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63" t="s">
        <v>77</v>
      </c>
      <c r="B43" s="164"/>
      <c r="C43" s="151" t="s">
        <v>74</v>
      </c>
      <c r="D43" s="151"/>
      <c r="E43" s="128">
        <f>E42/E29</f>
        <v>1</v>
      </c>
      <c r="F43" s="48"/>
      <c r="G43" s="128">
        <f>G42/E29</f>
        <v>0</v>
      </c>
      <c r="H43" s="15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63" t="s">
        <v>77</v>
      </c>
      <c r="B44" s="164"/>
      <c r="C44" s="151" t="s">
        <v>74</v>
      </c>
      <c r="D44" s="151"/>
      <c r="E44" s="165">
        <f>(E42*E74+G42*G74+I42*I74+K42*K74)/12/E29</f>
        <v>1</v>
      </c>
      <c r="F44" s="165"/>
      <c r="G44" s="165"/>
      <c r="H44" s="165"/>
      <c r="I44" s="165"/>
      <c r="J44" s="165"/>
      <c r="K44" s="165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1"/>
      <c r="C45" s="151"/>
      <c r="D45" s="151"/>
      <c r="E45" s="151"/>
      <c r="F45" s="48"/>
      <c r="G45" s="151"/>
      <c r="H45" s="151"/>
      <c r="I45" s="15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1"/>
      <c r="F46" s="48"/>
      <c r="G46" s="151"/>
      <c r="H46" s="151"/>
      <c r="I46" s="15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1"/>
      <c r="C47" s="151"/>
      <c r="D47" s="151"/>
      <c r="E47" s="151"/>
      <c r="F47" s="48"/>
      <c r="G47" s="151"/>
      <c r="H47" s="151"/>
      <c r="I47" s="15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1" t="s">
        <v>25</v>
      </c>
      <c r="C48" s="151"/>
      <c r="D48" s="15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7" t="s">
        <v>27</v>
      </c>
      <c r="C49" s="157"/>
      <c r="D49" s="158"/>
      <c r="E49" s="71"/>
      <c r="F49" s="139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6" t="s">
        <v>28</v>
      </c>
      <c r="T49" s="156"/>
      <c r="U49" s="38" t="s">
        <v>29</v>
      </c>
    </row>
    <row r="50" spans="1:21" x14ac:dyDescent="0.25">
      <c r="A50" s="34"/>
      <c r="B50" s="157" t="s">
        <v>30</v>
      </c>
      <c r="C50" s="157"/>
      <c r="D50" s="158"/>
      <c r="E50" s="71"/>
      <c r="F50" s="139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57" t="s">
        <v>30</v>
      </c>
      <c r="C51" s="157"/>
      <c r="D51" s="158"/>
      <c r="E51" s="140"/>
      <c r="F51" s="72" t="s">
        <v>26</v>
      </c>
      <c r="G51" s="140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1"/>
      <c r="C54" s="151"/>
      <c r="D54" s="15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1"/>
      <c r="C56" s="151"/>
      <c r="D56" s="15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1" t="s">
        <v>38</v>
      </c>
      <c r="C57" s="151"/>
      <c r="D57" s="151"/>
      <c r="E57" s="89">
        <f>IF(E42=0,0,IF(E48/E42*E41&gt;S60,(S60/E41*E42+E49+E51)*M57,E53*M57))</f>
        <v>0</v>
      </c>
      <c r="F57" s="135" t="s">
        <v>26</v>
      </c>
      <c r="G57" s="89">
        <f>IF(G42=0,0,IF(G48/G42*G41&gt;S60,(S60/G41*G42+G49+G51)*M57,G53*M57))</f>
        <v>0</v>
      </c>
      <c r="H57" s="136" t="s">
        <v>26</v>
      </c>
      <c r="I57" s="89">
        <f>IF(I42=0,0,IF(I48/I42*I41&gt;S60,(S60/I41*I42+I49+I51)*M57,I53*M57))</f>
        <v>0</v>
      </c>
      <c r="J57" s="137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1" t="s">
        <v>40</v>
      </c>
      <c r="C58" s="151"/>
      <c r="D58" s="151"/>
      <c r="E58" s="89">
        <f>IF(E42=0,0,IF(E48/E42*E41&gt;U60,(U60/E41*E42+E49+E51)*M58,E53*M58))</f>
        <v>0</v>
      </c>
      <c r="F58" s="135" t="s">
        <v>26</v>
      </c>
      <c r="G58" s="89">
        <f>IF(G42=0,0,IF(G48/G42*G41&gt;U60,(U60/G41*G42+G49+G51)*M58,G53*M58))</f>
        <v>0</v>
      </c>
      <c r="H58" s="136" t="s">
        <v>26</v>
      </c>
      <c r="I58" s="89">
        <f>IF(I42=0,0,IF(I48/I42*I41&gt;U60,(U60/I41*I42+I49+I51)*M58,I53*M58))</f>
        <v>0</v>
      </c>
      <c r="J58" s="137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1" t="s">
        <v>42</v>
      </c>
      <c r="C59" s="151"/>
      <c r="D59" s="151"/>
      <c r="E59" s="89">
        <f>IF(E42=0,0,IF(E48/E42*E41&gt;U60,(U60/E41*E42+E49+E51)*M59,E53*M59))</f>
        <v>0</v>
      </c>
      <c r="F59" s="135" t="s">
        <v>26</v>
      </c>
      <c r="G59" s="89">
        <f>IF(G42=0,0,IF(G48/G42*G41&gt;U60,(U60/G41*G42+G49+G51)*M59,G53*M59))</f>
        <v>0</v>
      </c>
      <c r="H59" s="136" t="s">
        <v>26</v>
      </c>
      <c r="I59" s="89">
        <f>IF(I42=0,0,IF(I48/I42*I41&gt;U60,(U60/I41*I42+I49+I51)*M59,I53*M59))</f>
        <v>0</v>
      </c>
      <c r="J59" s="137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1" t="s">
        <v>44</v>
      </c>
      <c r="C60" s="151"/>
      <c r="D60" s="151"/>
      <c r="E60" s="89">
        <f>IF(E42=0,0,IF(E48/E42*E41&gt;S60,(S60/E41*E42+E49+E51)*M60,E53*M60))</f>
        <v>0</v>
      </c>
      <c r="F60" s="135" t="s">
        <v>26</v>
      </c>
      <c r="G60" s="89">
        <f>IF(G42=0,0,IF(G48/G42*G41&gt;S60,(S60/G41*G42+G49+G51)*M60,G53*M60))</f>
        <v>0</v>
      </c>
      <c r="H60" s="136" t="s">
        <v>26</v>
      </c>
      <c r="I60" s="89">
        <f>IF(I42=0,0,IF(I48/I42*I41&gt;S60,(S60/I41*I42+I49+I51)*M60,I53*M60))</f>
        <v>0</v>
      </c>
      <c r="J60" s="137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1"/>
      <c r="D61" s="151"/>
      <c r="E61" s="89">
        <f>IF(E42=0,0,IF(E48/E42*E41&gt;S60,(S60/E41*E42+E49+E51)*M61,E53*M61))</f>
        <v>0</v>
      </c>
      <c r="F61" s="135" t="s">
        <v>26</v>
      </c>
      <c r="G61" s="89">
        <f>IF(G42=0,0,IF(G48/G42*G41&gt;S60,(S60/G41*G42+G49+G51)*M61,G53*M61))</f>
        <v>0</v>
      </c>
      <c r="H61" s="136" t="s">
        <v>26</v>
      </c>
      <c r="I61" s="89">
        <f>IF(I42=0,0,IF(I48/I42*I41&gt;S60,(S60/I41*I42+I49+I51)*M61,I53*M61))</f>
        <v>0</v>
      </c>
      <c r="J61" s="137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1" t="s">
        <v>48</v>
      </c>
      <c r="C64" s="151"/>
      <c r="D64" s="151"/>
      <c r="E64" s="89">
        <f>(E52-E51)*M64</f>
        <v>0</v>
      </c>
      <c r="F64" s="135" t="s">
        <v>26</v>
      </c>
      <c r="G64" s="89">
        <f>(G52-G51)*M64</f>
        <v>0</v>
      </c>
      <c r="H64" s="136" t="s">
        <v>26</v>
      </c>
      <c r="I64" s="89">
        <f>(I52-I51)*M64</f>
        <v>0</v>
      </c>
      <c r="J64" s="137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7"/>
      <c r="C65" s="157"/>
      <c r="D65" s="158"/>
      <c r="E65" s="89">
        <f>$E$53*M65</f>
        <v>0</v>
      </c>
      <c r="F65" s="135" t="s">
        <v>26</v>
      </c>
      <c r="G65" s="89">
        <f>$G$53*M65</f>
        <v>0</v>
      </c>
      <c r="H65" s="136" t="s">
        <v>26</v>
      </c>
      <c r="I65" s="89">
        <f>$I$53*M65</f>
        <v>0</v>
      </c>
      <c r="J65" s="137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1"/>
      <c r="D68" s="151"/>
      <c r="E68" s="89">
        <f>$E$53*M68</f>
        <v>0</v>
      </c>
      <c r="F68" s="135" t="s">
        <v>26</v>
      </c>
      <c r="G68" s="89">
        <f>$G$53*M68</f>
        <v>0</v>
      </c>
      <c r="H68" s="136" t="s">
        <v>26</v>
      </c>
      <c r="I68" s="89">
        <f>$I$53*M68</f>
        <v>0</v>
      </c>
      <c r="J68" s="137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1" t="s">
        <v>51</v>
      </c>
      <c r="C69" s="151"/>
      <c r="D69" s="151"/>
      <c r="E69" s="89">
        <f>$E$53*M69</f>
        <v>0</v>
      </c>
      <c r="F69" s="135" t="s">
        <v>26</v>
      </c>
      <c r="G69" s="89">
        <f>$G$53*M69</f>
        <v>0</v>
      </c>
      <c r="H69" s="136" t="s">
        <v>26</v>
      </c>
      <c r="I69" s="89">
        <f>$I$53*M69</f>
        <v>0</v>
      </c>
      <c r="J69" s="137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1" t="s">
        <v>52</v>
      </c>
      <c r="C70" s="151"/>
      <c r="D70" s="151"/>
      <c r="E70" s="89">
        <f>$E$53*M70</f>
        <v>0</v>
      </c>
      <c r="F70" s="135" t="s">
        <v>26</v>
      </c>
      <c r="G70" s="89">
        <f>$G$53*M70</f>
        <v>0</v>
      </c>
      <c r="H70" s="136" t="s">
        <v>26</v>
      </c>
      <c r="I70" s="89">
        <f>$I$53*M70</f>
        <v>0</v>
      </c>
      <c r="J70" s="137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1"/>
      <c r="D73" s="151"/>
      <c r="E73" s="94"/>
      <c r="F73" s="83"/>
      <c r="G73" s="102"/>
      <c r="H73" s="85"/>
      <c r="I73" s="102"/>
      <c r="J73" s="103"/>
      <c r="K73" s="102"/>
      <c r="L73" s="103"/>
      <c r="M73" s="15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1" t="s">
        <v>55</v>
      </c>
      <c r="C74" s="151"/>
      <c r="D74" s="151"/>
      <c r="E74" s="105">
        <v>12</v>
      </c>
      <c r="F74" s="83"/>
      <c r="G74" s="105"/>
      <c r="H74" s="85"/>
      <c r="I74" s="105"/>
      <c r="J74" s="106"/>
      <c r="K74" s="105"/>
      <c r="L74" s="106"/>
      <c r="M74" s="151"/>
      <c r="N74" s="37"/>
      <c r="S74" s="39"/>
      <c r="T74" s="39"/>
    </row>
    <row r="75" spans="1:21" s="38" customFormat="1" ht="15" customHeight="1" x14ac:dyDescent="0.2">
      <c r="A75" s="34"/>
      <c r="B75" s="151" t="s">
        <v>56</v>
      </c>
      <c r="C75" s="151"/>
      <c r="D75" s="15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1"/>
      <c r="N75" s="37"/>
      <c r="S75" s="39"/>
      <c r="T75" s="39"/>
    </row>
    <row r="76" spans="1:21" s="38" customFormat="1" ht="5.25" customHeight="1" x14ac:dyDescent="0.2">
      <c r="A76" s="34"/>
      <c r="B76" s="151"/>
      <c r="C76" s="151"/>
      <c r="D76" s="151"/>
      <c r="E76" s="107"/>
      <c r="F76" s="48"/>
      <c r="G76" s="151"/>
      <c r="H76" s="151"/>
      <c r="I76" s="151"/>
      <c r="J76" s="151"/>
      <c r="K76" s="151"/>
      <c r="L76" s="151"/>
      <c r="M76" s="15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59" t="s">
        <v>59</v>
      </c>
      <c r="C78" s="159"/>
      <c r="D78" s="160"/>
      <c r="E78" s="138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59" t="s">
        <v>60</v>
      </c>
      <c r="C79" s="159"/>
      <c r="D79" s="160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59" t="s">
        <v>61</v>
      </c>
      <c r="C80" s="159"/>
      <c r="D80" s="160"/>
      <c r="E80" s="93">
        <f>$E$78*M80</f>
        <v>0</v>
      </c>
      <c r="F80" s="90" t="s">
        <v>26</v>
      </c>
      <c r="G80" s="109"/>
      <c r="H80" s="151"/>
      <c r="I80" s="151"/>
      <c r="J80" s="151"/>
      <c r="K80" s="151"/>
      <c r="L80" s="15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59" t="s">
        <v>62</v>
      </c>
      <c r="C81" s="159"/>
      <c r="D81" s="160"/>
      <c r="E81" s="93">
        <f>$E$78*M81</f>
        <v>0</v>
      </c>
      <c r="F81" s="90" t="s">
        <v>26</v>
      </c>
      <c r="G81" s="151"/>
      <c r="H81" s="151"/>
      <c r="I81" s="151"/>
      <c r="J81" s="151"/>
      <c r="K81" s="151"/>
      <c r="L81" s="15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59"/>
      <c r="C82" s="159"/>
      <c r="D82" s="160"/>
      <c r="E82" s="110">
        <f>$E$78*M82</f>
        <v>0</v>
      </c>
      <c r="F82" s="90" t="s">
        <v>26</v>
      </c>
      <c r="G82" s="151"/>
      <c r="H82" s="151"/>
      <c r="I82" s="151"/>
      <c r="J82" s="151"/>
      <c r="K82" s="151"/>
      <c r="L82" s="15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59"/>
      <c r="C83" s="159"/>
      <c r="D83" s="160"/>
      <c r="E83" s="110">
        <f>$E$78*M83</f>
        <v>0</v>
      </c>
      <c r="F83" s="90" t="s">
        <v>26</v>
      </c>
      <c r="G83" s="151"/>
      <c r="H83" s="151"/>
      <c r="I83" s="151"/>
      <c r="J83" s="151"/>
      <c r="K83" s="151"/>
      <c r="L83" s="151"/>
      <c r="M83" s="111"/>
      <c r="N83" s="37"/>
      <c r="S83" s="39"/>
      <c r="T83" s="39"/>
    </row>
    <row r="84" spans="1:22" s="38" customFormat="1" ht="12.75" customHeight="1" x14ac:dyDescent="0.2">
      <c r="A84" s="34"/>
      <c r="B84" s="159" t="s">
        <v>63</v>
      </c>
      <c r="C84" s="159"/>
      <c r="D84" s="160"/>
      <c r="E84" s="93">
        <f>(E53*E74+G53*G74+I53*I74+K53*K74+E78)*H84*J84/1000</f>
        <v>0</v>
      </c>
      <c r="F84" s="90" t="s">
        <v>26</v>
      </c>
      <c r="G84" s="151" t="s">
        <v>64</v>
      </c>
      <c r="H84" s="112"/>
      <c r="I84" s="151" t="s">
        <v>65</v>
      </c>
      <c r="J84" s="112"/>
      <c r="K84" s="151"/>
      <c r="L84" s="151"/>
      <c r="M84" s="113"/>
      <c r="N84" s="37"/>
      <c r="S84" s="39"/>
      <c r="T84" s="39"/>
    </row>
    <row r="85" spans="1:22" s="38" customFormat="1" ht="12.75" customHeight="1" x14ac:dyDescent="0.2">
      <c r="A85" s="34"/>
      <c r="B85" s="161" t="s">
        <v>66</v>
      </c>
      <c r="C85" s="161"/>
      <c r="D85" s="162"/>
      <c r="E85" s="93">
        <f>(E53*E74+G53*G74+I53*I74+K53*K74+E78)*J85/1000</f>
        <v>0</v>
      </c>
      <c r="F85" s="90" t="s">
        <v>26</v>
      </c>
      <c r="G85" s="151"/>
      <c r="H85" s="151"/>
      <c r="I85" s="151" t="s">
        <v>65</v>
      </c>
      <c r="J85" s="112"/>
      <c r="K85" s="151"/>
      <c r="L85" s="151"/>
      <c r="M85" s="113"/>
      <c r="N85" s="37"/>
      <c r="S85" s="39"/>
      <c r="T85" s="39"/>
    </row>
    <row r="86" spans="1:22" s="38" customFormat="1" ht="12.75" customHeight="1" x14ac:dyDescent="0.2">
      <c r="A86" s="34"/>
      <c r="B86" s="157"/>
      <c r="C86" s="157"/>
      <c r="D86" s="158"/>
      <c r="E86" s="71"/>
      <c r="F86" s="90" t="s">
        <v>26</v>
      </c>
      <c r="G86" s="151"/>
      <c r="H86" s="151"/>
      <c r="I86" s="151"/>
      <c r="J86" s="134"/>
      <c r="K86" s="151"/>
      <c r="L86" s="151"/>
      <c r="M86" s="113"/>
      <c r="N86" s="37"/>
      <c r="S86" s="39"/>
      <c r="T86" s="39"/>
    </row>
    <row r="87" spans="1:22" s="38" customFormat="1" ht="12.75" customHeight="1" x14ac:dyDescent="0.2">
      <c r="A87" s="34"/>
      <c r="B87" s="157"/>
      <c r="C87" s="157"/>
      <c r="D87" s="158"/>
      <c r="E87" s="71"/>
      <c r="F87" s="90" t="s">
        <v>26</v>
      </c>
      <c r="G87" s="151"/>
      <c r="H87" s="151"/>
      <c r="I87" s="151"/>
      <c r="J87" s="114"/>
      <c r="K87" s="151"/>
      <c r="L87" s="151"/>
      <c r="M87" s="113"/>
      <c r="N87" s="37"/>
      <c r="S87" s="39"/>
      <c r="T87" s="39"/>
    </row>
    <row r="88" spans="1:22" s="151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1"/>
      <c r="D89" s="15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3:D83"/>
    <mergeCell ref="S49:T49"/>
    <mergeCell ref="B51:D51"/>
    <mergeCell ref="B65:D65"/>
    <mergeCell ref="A3:B3"/>
    <mergeCell ref="C3:F3"/>
    <mergeCell ref="H3:M3"/>
    <mergeCell ref="D5:M5"/>
    <mergeCell ref="D7:M7"/>
    <mergeCell ref="I16:J16"/>
    <mergeCell ref="E18:M18"/>
    <mergeCell ref="L23:M23"/>
    <mergeCell ref="M34:M36"/>
    <mergeCell ref="B87:D87"/>
    <mergeCell ref="E12:G12"/>
    <mergeCell ref="I12:J12"/>
    <mergeCell ref="B49:D49"/>
    <mergeCell ref="B50:D50"/>
    <mergeCell ref="A43:B43"/>
    <mergeCell ref="A44:B44"/>
    <mergeCell ref="E44:K44"/>
    <mergeCell ref="B85:D85"/>
    <mergeCell ref="B86:D86"/>
    <mergeCell ref="B84:D84"/>
    <mergeCell ref="B78:D78"/>
    <mergeCell ref="B79:D79"/>
    <mergeCell ref="B80:D80"/>
    <mergeCell ref="B81:D81"/>
    <mergeCell ref="B82:D82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06340-10A5-41B4-92BB-898B2D6010C9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74" t="s">
        <v>2</v>
      </c>
      <c r="B3" s="175"/>
      <c r="C3" s="176"/>
      <c r="D3" s="177"/>
      <c r="E3" s="177"/>
      <c r="F3" s="178"/>
      <c r="G3" s="11" t="s">
        <v>3</v>
      </c>
      <c r="H3" s="176"/>
      <c r="I3" s="177"/>
      <c r="J3" s="177"/>
      <c r="K3" s="177"/>
      <c r="L3" s="177"/>
      <c r="M3" s="178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7"/>
      <c r="B4" s="148"/>
      <c r="C4" s="16"/>
      <c r="D4" s="16"/>
      <c r="E4" s="11"/>
      <c r="F4" s="148"/>
      <c r="G4" s="148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7" t="s">
        <v>4</v>
      </c>
      <c r="B5" s="148"/>
      <c r="C5" s="16"/>
      <c r="D5" s="176"/>
      <c r="E5" s="177"/>
      <c r="F5" s="177"/>
      <c r="G5" s="177"/>
      <c r="H5" s="177"/>
      <c r="I5" s="177"/>
      <c r="J5" s="177"/>
      <c r="K5" s="177"/>
      <c r="L5" s="177"/>
      <c r="M5" s="178"/>
      <c r="N5" s="12"/>
      <c r="S5" s="18"/>
      <c r="T5" s="18"/>
    </row>
    <row r="6" spans="1:25" s="13" customFormat="1" ht="5.25" customHeight="1" x14ac:dyDescent="0.2">
      <c r="A6" s="147"/>
      <c r="B6" s="148"/>
      <c r="C6" s="16"/>
      <c r="D6" s="16"/>
      <c r="E6" s="11"/>
      <c r="F6" s="148"/>
      <c r="G6" s="148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7" t="s">
        <v>5</v>
      </c>
      <c r="B7" s="148"/>
      <c r="C7" s="16"/>
      <c r="D7" s="176"/>
      <c r="E7" s="177"/>
      <c r="F7" s="177"/>
      <c r="G7" s="177"/>
      <c r="H7" s="177"/>
      <c r="I7" s="177"/>
      <c r="J7" s="177"/>
      <c r="K7" s="177"/>
      <c r="L7" s="177"/>
      <c r="M7" s="178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1"/>
      <c r="C12" s="151"/>
      <c r="D12" s="151"/>
      <c r="E12" s="166" t="s">
        <v>9</v>
      </c>
      <c r="F12" s="166"/>
      <c r="G12" s="166"/>
      <c r="H12" s="151"/>
      <c r="I12" s="167"/>
      <c r="J12" s="167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1" t="s">
        <v>11</v>
      </c>
      <c r="C16" s="26"/>
      <c r="D16" s="26"/>
      <c r="E16" s="26"/>
      <c r="F16" s="45"/>
      <c r="G16" s="26"/>
      <c r="H16" s="151"/>
      <c r="I16" s="167"/>
      <c r="J16" s="167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1"/>
      <c r="C17" s="151"/>
      <c r="D17" s="151"/>
      <c r="E17" s="151"/>
      <c r="F17" s="48"/>
      <c r="G17" s="151"/>
      <c r="H17" s="151"/>
      <c r="I17" s="151"/>
      <c r="J17" s="151"/>
      <c r="K17" s="151"/>
      <c r="L17" s="151"/>
      <c r="M17" s="151"/>
      <c r="N17" s="37"/>
      <c r="S17" s="39"/>
      <c r="T17" s="39"/>
    </row>
    <row r="18" spans="1:20" s="5" customFormat="1" ht="15" customHeight="1" x14ac:dyDescent="0.2">
      <c r="A18" s="44"/>
      <c r="B18" s="151" t="s">
        <v>12</v>
      </c>
      <c r="C18" s="26"/>
      <c r="D18" s="26"/>
      <c r="E18" s="168"/>
      <c r="F18" s="168"/>
      <c r="G18" s="168"/>
      <c r="H18" s="168"/>
      <c r="I18" s="168"/>
      <c r="J18" s="168"/>
      <c r="K18" s="168"/>
      <c r="L18" s="168"/>
      <c r="M18" s="168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1" t="s">
        <v>15</v>
      </c>
      <c r="D23" s="151"/>
      <c r="E23" s="57"/>
      <c r="F23" s="48"/>
      <c r="G23" s="151" t="s">
        <v>16</v>
      </c>
      <c r="H23" s="151"/>
      <c r="I23" s="151"/>
      <c r="J23" s="151"/>
      <c r="K23" s="58" t="s">
        <v>17</v>
      </c>
      <c r="L23" s="169"/>
      <c r="M23" s="170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1" t="s">
        <v>18</v>
      </c>
      <c r="D25" s="151"/>
      <c r="E25" s="57"/>
      <c r="F25" s="48"/>
      <c r="G25" s="151" t="s">
        <v>19</v>
      </c>
      <c r="H25" s="151"/>
      <c r="I25" s="151"/>
      <c r="J25" s="151"/>
      <c r="K25" s="151"/>
      <c r="L25" s="151"/>
      <c r="M25" s="15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39</v>
      </c>
      <c r="F29" s="151" t="s">
        <v>75</v>
      </c>
      <c r="G29" s="101"/>
      <c r="H29" s="101"/>
      <c r="I29" s="75"/>
      <c r="J29" s="141"/>
      <c r="L29" s="151"/>
      <c r="M29" s="15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9" t="s">
        <v>22</v>
      </c>
      <c r="E34" s="61"/>
      <c r="F34" s="62"/>
      <c r="G34" s="61"/>
      <c r="H34" s="26"/>
      <c r="I34" s="61"/>
      <c r="J34" s="26"/>
      <c r="K34" s="61"/>
      <c r="L34" s="26"/>
      <c r="M34" s="171" t="s">
        <v>23</v>
      </c>
      <c r="N34" s="46"/>
      <c r="S34" s="6"/>
      <c r="T34" s="6"/>
    </row>
    <row r="35" spans="1:21" s="38" customFormat="1" ht="11.25" x14ac:dyDescent="0.2">
      <c r="A35" s="34"/>
      <c r="B35" s="151" t="s">
        <v>9</v>
      </c>
      <c r="C35" s="151"/>
      <c r="D35" s="151"/>
      <c r="E35" s="59"/>
      <c r="F35" s="48"/>
      <c r="G35" s="63"/>
      <c r="H35" s="151"/>
      <c r="I35" s="63"/>
      <c r="J35" s="151"/>
      <c r="K35" s="63"/>
      <c r="L35" s="151"/>
      <c r="M35" s="172"/>
      <c r="N35" s="37"/>
      <c r="S35" s="39"/>
      <c r="T35" s="39"/>
    </row>
    <row r="36" spans="1:21" s="38" customFormat="1" ht="11.25" x14ac:dyDescent="0.2">
      <c r="A36" s="34"/>
      <c r="B36" s="151" t="s">
        <v>24</v>
      </c>
      <c r="C36" s="151"/>
      <c r="D36" s="151"/>
      <c r="E36" s="59"/>
      <c r="F36" s="48"/>
      <c r="G36" s="63"/>
      <c r="H36" s="151"/>
      <c r="I36" s="63"/>
      <c r="J36" s="151"/>
      <c r="K36" s="63"/>
      <c r="L36" s="151"/>
      <c r="M36" s="173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1"/>
      <c r="C38" s="151"/>
      <c r="D38" s="151"/>
      <c r="E38" s="151"/>
      <c r="F38" s="48"/>
      <c r="G38" s="151"/>
      <c r="H38" s="151"/>
      <c r="I38" s="15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1"/>
      <c r="C40" s="151"/>
      <c r="D40" s="151"/>
      <c r="E40" s="151"/>
      <c r="F40" s="48"/>
      <c r="G40" s="151"/>
      <c r="H40" s="151"/>
      <c r="I40" s="15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1" t="s">
        <v>79</v>
      </c>
      <c r="C41" s="151"/>
      <c r="D41" s="151"/>
      <c r="E41" s="131">
        <v>39</v>
      </c>
      <c r="F41" s="132"/>
      <c r="G41" s="131"/>
      <c r="H41" s="133"/>
      <c r="I41" s="131"/>
      <c r="J41" s="133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1" t="s">
        <v>80</v>
      </c>
      <c r="C42" s="151"/>
      <c r="D42" s="151"/>
      <c r="E42" s="131">
        <v>39</v>
      </c>
      <c r="F42" s="132"/>
      <c r="G42" s="131"/>
      <c r="H42" s="133"/>
      <c r="I42" s="131"/>
      <c r="J42" s="133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63" t="s">
        <v>77</v>
      </c>
      <c r="B43" s="164"/>
      <c r="C43" s="151" t="s">
        <v>74</v>
      </c>
      <c r="D43" s="151"/>
      <c r="E43" s="128">
        <f>E42/E29</f>
        <v>1</v>
      </c>
      <c r="F43" s="48"/>
      <c r="G43" s="128">
        <f>G42/E29</f>
        <v>0</v>
      </c>
      <c r="H43" s="15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63" t="s">
        <v>77</v>
      </c>
      <c r="B44" s="164"/>
      <c r="C44" s="151" t="s">
        <v>74</v>
      </c>
      <c r="D44" s="151"/>
      <c r="E44" s="165">
        <f>(E42*E74+G42*G74+I42*I74+K42*K74)/12/E29</f>
        <v>1</v>
      </c>
      <c r="F44" s="165"/>
      <c r="G44" s="165"/>
      <c r="H44" s="165"/>
      <c r="I44" s="165"/>
      <c r="J44" s="165"/>
      <c r="K44" s="165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1"/>
      <c r="C45" s="151"/>
      <c r="D45" s="151"/>
      <c r="E45" s="151"/>
      <c r="F45" s="48"/>
      <c r="G45" s="151"/>
      <c r="H45" s="151"/>
      <c r="I45" s="15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1"/>
      <c r="F46" s="48"/>
      <c r="G46" s="151"/>
      <c r="H46" s="151"/>
      <c r="I46" s="15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1"/>
      <c r="C47" s="151"/>
      <c r="D47" s="151"/>
      <c r="E47" s="151"/>
      <c r="F47" s="48"/>
      <c r="G47" s="151"/>
      <c r="H47" s="151"/>
      <c r="I47" s="15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1" t="s">
        <v>25</v>
      </c>
      <c r="C48" s="151"/>
      <c r="D48" s="15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7" t="s">
        <v>27</v>
      </c>
      <c r="C49" s="157"/>
      <c r="D49" s="158"/>
      <c r="E49" s="71"/>
      <c r="F49" s="139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6" t="s">
        <v>28</v>
      </c>
      <c r="T49" s="156"/>
      <c r="U49" s="38" t="s">
        <v>29</v>
      </c>
    </row>
    <row r="50" spans="1:21" x14ac:dyDescent="0.25">
      <c r="A50" s="34"/>
      <c r="B50" s="157" t="s">
        <v>30</v>
      </c>
      <c r="C50" s="157"/>
      <c r="D50" s="158"/>
      <c r="E50" s="71"/>
      <c r="F50" s="139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57" t="s">
        <v>30</v>
      </c>
      <c r="C51" s="157"/>
      <c r="D51" s="158"/>
      <c r="E51" s="140"/>
      <c r="F51" s="72" t="s">
        <v>26</v>
      </c>
      <c r="G51" s="140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1"/>
      <c r="C54" s="151"/>
      <c r="D54" s="15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1"/>
      <c r="C56" s="151"/>
      <c r="D56" s="15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1" t="s">
        <v>38</v>
      </c>
      <c r="C57" s="151"/>
      <c r="D57" s="151"/>
      <c r="E57" s="89">
        <f>IF(E42=0,0,IF(E48/E42*E41&gt;S60,(S60/E41*E42+E49+E51)*M57,E53*M57))</f>
        <v>0</v>
      </c>
      <c r="F57" s="135" t="s">
        <v>26</v>
      </c>
      <c r="G57" s="89">
        <f>IF(G42=0,0,IF(G48/G42*G41&gt;S60,(S60/G41*G42+G49+G51)*M57,G53*M57))</f>
        <v>0</v>
      </c>
      <c r="H57" s="136" t="s">
        <v>26</v>
      </c>
      <c r="I57" s="89">
        <f>IF(I42=0,0,IF(I48/I42*I41&gt;S60,(S60/I41*I42+I49+I51)*M57,I53*M57))</f>
        <v>0</v>
      </c>
      <c r="J57" s="137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1" t="s">
        <v>40</v>
      </c>
      <c r="C58" s="151"/>
      <c r="D58" s="151"/>
      <c r="E58" s="89">
        <f>IF(E42=0,0,IF(E48/E42*E41&gt;U60,(U60/E41*E42+E49+E51)*M58,E53*M58))</f>
        <v>0</v>
      </c>
      <c r="F58" s="135" t="s">
        <v>26</v>
      </c>
      <c r="G58" s="89">
        <f>IF(G42=0,0,IF(G48/G42*G41&gt;U60,(U60/G41*G42+G49+G51)*M58,G53*M58))</f>
        <v>0</v>
      </c>
      <c r="H58" s="136" t="s">
        <v>26</v>
      </c>
      <c r="I58" s="89">
        <f>IF(I42=0,0,IF(I48/I42*I41&gt;U60,(U60/I41*I42+I49+I51)*M58,I53*M58))</f>
        <v>0</v>
      </c>
      <c r="J58" s="137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1" t="s">
        <v>42</v>
      </c>
      <c r="C59" s="151"/>
      <c r="D59" s="151"/>
      <c r="E59" s="89">
        <f>IF(E42=0,0,IF(E48/E42*E41&gt;U60,(U60/E41*E42+E49+E51)*M59,E53*M59))</f>
        <v>0</v>
      </c>
      <c r="F59" s="135" t="s">
        <v>26</v>
      </c>
      <c r="G59" s="89">
        <f>IF(G42=0,0,IF(G48/G42*G41&gt;U60,(U60/G41*G42+G49+G51)*M59,G53*M59))</f>
        <v>0</v>
      </c>
      <c r="H59" s="136" t="s">
        <v>26</v>
      </c>
      <c r="I59" s="89">
        <f>IF(I42=0,0,IF(I48/I42*I41&gt;U60,(U60/I41*I42+I49+I51)*M59,I53*M59))</f>
        <v>0</v>
      </c>
      <c r="J59" s="137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1" t="s">
        <v>44</v>
      </c>
      <c r="C60" s="151"/>
      <c r="D60" s="151"/>
      <c r="E60" s="89">
        <f>IF(E42=0,0,IF(E48/E42*E41&gt;S60,(S60/E41*E42+E49+E51)*M60,E53*M60))</f>
        <v>0</v>
      </c>
      <c r="F60" s="135" t="s">
        <v>26</v>
      </c>
      <c r="G60" s="89">
        <f>IF(G42=0,0,IF(G48/G42*G41&gt;S60,(S60/G41*G42+G49+G51)*M60,G53*M60))</f>
        <v>0</v>
      </c>
      <c r="H60" s="136" t="s">
        <v>26</v>
      </c>
      <c r="I60" s="89">
        <f>IF(I42=0,0,IF(I48/I42*I41&gt;S60,(S60/I41*I42+I49+I51)*M60,I53*M60))</f>
        <v>0</v>
      </c>
      <c r="J60" s="137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1"/>
      <c r="D61" s="151"/>
      <c r="E61" s="89">
        <f>IF(E42=0,0,IF(E48/E42*E41&gt;S60,(S60/E41*E42+E49+E51)*M61,E53*M61))</f>
        <v>0</v>
      </c>
      <c r="F61" s="135" t="s">
        <v>26</v>
      </c>
      <c r="G61" s="89">
        <f>IF(G42=0,0,IF(G48/G42*G41&gt;S60,(S60/G41*G42+G49+G51)*M61,G53*M61))</f>
        <v>0</v>
      </c>
      <c r="H61" s="136" t="s">
        <v>26</v>
      </c>
      <c r="I61" s="89">
        <f>IF(I42=0,0,IF(I48/I42*I41&gt;S60,(S60/I41*I42+I49+I51)*M61,I53*M61))</f>
        <v>0</v>
      </c>
      <c r="J61" s="137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1" t="s">
        <v>48</v>
      </c>
      <c r="C64" s="151"/>
      <c r="D64" s="151"/>
      <c r="E64" s="89">
        <f>(E52-E51)*M64</f>
        <v>0</v>
      </c>
      <c r="F64" s="135" t="s">
        <v>26</v>
      </c>
      <c r="G64" s="89">
        <f>(G52-G51)*M64</f>
        <v>0</v>
      </c>
      <c r="H64" s="136" t="s">
        <v>26</v>
      </c>
      <c r="I64" s="89">
        <f>(I52-I51)*M64</f>
        <v>0</v>
      </c>
      <c r="J64" s="137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7"/>
      <c r="C65" s="157"/>
      <c r="D65" s="158"/>
      <c r="E65" s="89">
        <f>$E$53*M65</f>
        <v>0</v>
      </c>
      <c r="F65" s="135" t="s">
        <v>26</v>
      </c>
      <c r="G65" s="89">
        <f>$G$53*M65</f>
        <v>0</v>
      </c>
      <c r="H65" s="136" t="s">
        <v>26</v>
      </c>
      <c r="I65" s="89">
        <f>$I$53*M65</f>
        <v>0</v>
      </c>
      <c r="J65" s="137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1"/>
      <c r="D68" s="151"/>
      <c r="E68" s="89">
        <f>$E$53*M68</f>
        <v>0</v>
      </c>
      <c r="F68" s="135" t="s">
        <v>26</v>
      </c>
      <c r="G68" s="89">
        <f>$G$53*M68</f>
        <v>0</v>
      </c>
      <c r="H68" s="136" t="s">
        <v>26</v>
      </c>
      <c r="I68" s="89">
        <f>$I$53*M68</f>
        <v>0</v>
      </c>
      <c r="J68" s="137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1" t="s">
        <v>51</v>
      </c>
      <c r="C69" s="151"/>
      <c r="D69" s="151"/>
      <c r="E69" s="89">
        <f>$E$53*M69</f>
        <v>0</v>
      </c>
      <c r="F69" s="135" t="s">
        <v>26</v>
      </c>
      <c r="G69" s="89">
        <f>$G$53*M69</f>
        <v>0</v>
      </c>
      <c r="H69" s="136" t="s">
        <v>26</v>
      </c>
      <c r="I69" s="89">
        <f>$I$53*M69</f>
        <v>0</v>
      </c>
      <c r="J69" s="137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1" t="s">
        <v>52</v>
      </c>
      <c r="C70" s="151"/>
      <c r="D70" s="151"/>
      <c r="E70" s="89">
        <f>$E$53*M70</f>
        <v>0</v>
      </c>
      <c r="F70" s="135" t="s">
        <v>26</v>
      </c>
      <c r="G70" s="89">
        <f>$G$53*M70</f>
        <v>0</v>
      </c>
      <c r="H70" s="136" t="s">
        <v>26</v>
      </c>
      <c r="I70" s="89">
        <f>$I$53*M70</f>
        <v>0</v>
      </c>
      <c r="J70" s="137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1"/>
      <c r="D73" s="151"/>
      <c r="E73" s="94"/>
      <c r="F73" s="83"/>
      <c r="G73" s="102"/>
      <c r="H73" s="85"/>
      <c r="I73" s="102"/>
      <c r="J73" s="103"/>
      <c r="K73" s="102"/>
      <c r="L73" s="103"/>
      <c r="M73" s="15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1" t="s">
        <v>55</v>
      </c>
      <c r="C74" s="151"/>
      <c r="D74" s="151"/>
      <c r="E74" s="105">
        <v>12</v>
      </c>
      <c r="F74" s="83"/>
      <c r="G74" s="105"/>
      <c r="H74" s="85"/>
      <c r="I74" s="105"/>
      <c r="J74" s="106"/>
      <c r="K74" s="105"/>
      <c r="L74" s="106"/>
      <c r="M74" s="151"/>
      <c r="N74" s="37"/>
      <c r="S74" s="39"/>
      <c r="T74" s="39"/>
    </row>
    <row r="75" spans="1:21" s="38" customFormat="1" ht="15" customHeight="1" x14ac:dyDescent="0.2">
      <c r="A75" s="34"/>
      <c r="B75" s="151" t="s">
        <v>56</v>
      </c>
      <c r="C75" s="151"/>
      <c r="D75" s="15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1"/>
      <c r="N75" s="37"/>
      <c r="S75" s="39"/>
      <c r="T75" s="39"/>
    </row>
    <row r="76" spans="1:21" s="38" customFormat="1" ht="5.25" customHeight="1" x14ac:dyDescent="0.2">
      <c r="A76" s="34"/>
      <c r="B76" s="151"/>
      <c r="C76" s="151"/>
      <c r="D76" s="151"/>
      <c r="E76" s="107"/>
      <c r="F76" s="48"/>
      <c r="G76" s="151"/>
      <c r="H76" s="151"/>
      <c r="I76" s="151"/>
      <c r="J76" s="151"/>
      <c r="K76" s="151"/>
      <c r="L76" s="151"/>
      <c r="M76" s="15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59" t="s">
        <v>59</v>
      </c>
      <c r="C78" s="159"/>
      <c r="D78" s="160"/>
      <c r="E78" s="138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59" t="s">
        <v>60</v>
      </c>
      <c r="C79" s="159"/>
      <c r="D79" s="160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59" t="s">
        <v>61</v>
      </c>
      <c r="C80" s="159"/>
      <c r="D80" s="160"/>
      <c r="E80" s="93">
        <f>$E$78*M80</f>
        <v>0</v>
      </c>
      <c r="F80" s="90" t="s">
        <v>26</v>
      </c>
      <c r="G80" s="109"/>
      <c r="H80" s="151"/>
      <c r="I80" s="151"/>
      <c r="J80" s="151"/>
      <c r="K80" s="151"/>
      <c r="L80" s="15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59" t="s">
        <v>62</v>
      </c>
      <c r="C81" s="159"/>
      <c r="D81" s="160"/>
      <c r="E81" s="93">
        <f>$E$78*M81</f>
        <v>0</v>
      </c>
      <c r="F81" s="90" t="s">
        <v>26</v>
      </c>
      <c r="G81" s="151"/>
      <c r="H81" s="151"/>
      <c r="I81" s="151"/>
      <c r="J81" s="151"/>
      <c r="K81" s="151"/>
      <c r="L81" s="15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59"/>
      <c r="C82" s="159"/>
      <c r="D82" s="160"/>
      <c r="E82" s="110">
        <f>$E$78*M82</f>
        <v>0</v>
      </c>
      <c r="F82" s="90" t="s">
        <v>26</v>
      </c>
      <c r="G82" s="151"/>
      <c r="H82" s="151"/>
      <c r="I82" s="151"/>
      <c r="J82" s="151"/>
      <c r="K82" s="151"/>
      <c r="L82" s="15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59"/>
      <c r="C83" s="159"/>
      <c r="D83" s="160"/>
      <c r="E83" s="110">
        <f>$E$78*M83</f>
        <v>0</v>
      </c>
      <c r="F83" s="90" t="s">
        <v>26</v>
      </c>
      <c r="G83" s="151"/>
      <c r="H83" s="151"/>
      <c r="I83" s="151"/>
      <c r="J83" s="151"/>
      <c r="K83" s="151"/>
      <c r="L83" s="151"/>
      <c r="M83" s="111"/>
      <c r="N83" s="37"/>
      <c r="S83" s="39"/>
      <c r="T83" s="39"/>
    </row>
    <row r="84" spans="1:22" s="38" customFormat="1" ht="12.75" customHeight="1" x14ac:dyDescent="0.2">
      <c r="A84" s="34"/>
      <c r="B84" s="159" t="s">
        <v>63</v>
      </c>
      <c r="C84" s="159"/>
      <c r="D84" s="160"/>
      <c r="E84" s="93">
        <f>(E53*E74+G53*G74+I53*I74+K53*K74+E78)*H84*J84/1000</f>
        <v>0</v>
      </c>
      <c r="F84" s="90" t="s">
        <v>26</v>
      </c>
      <c r="G84" s="151" t="s">
        <v>64</v>
      </c>
      <c r="H84" s="112"/>
      <c r="I84" s="151" t="s">
        <v>65</v>
      </c>
      <c r="J84" s="112"/>
      <c r="K84" s="151"/>
      <c r="L84" s="151"/>
      <c r="M84" s="113"/>
      <c r="N84" s="37"/>
      <c r="S84" s="39"/>
      <c r="T84" s="39"/>
    </row>
    <row r="85" spans="1:22" s="38" customFormat="1" ht="12.75" customHeight="1" x14ac:dyDescent="0.2">
      <c r="A85" s="34"/>
      <c r="B85" s="161" t="s">
        <v>66</v>
      </c>
      <c r="C85" s="161"/>
      <c r="D85" s="162"/>
      <c r="E85" s="93">
        <f>(E53*E74+G53*G74+I53*I74+K53*K74+E78)*J85/1000</f>
        <v>0</v>
      </c>
      <c r="F85" s="90" t="s">
        <v>26</v>
      </c>
      <c r="G85" s="151"/>
      <c r="H85" s="151"/>
      <c r="I85" s="151" t="s">
        <v>65</v>
      </c>
      <c r="J85" s="112"/>
      <c r="K85" s="151"/>
      <c r="L85" s="151"/>
      <c r="M85" s="113"/>
      <c r="N85" s="37"/>
      <c r="S85" s="39"/>
      <c r="T85" s="39"/>
    </row>
    <row r="86" spans="1:22" s="38" customFormat="1" ht="12.75" customHeight="1" x14ac:dyDescent="0.2">
      <c r="A86" s="34"/>
      <c r="B86" s="157"/>
      <c r="C86" s="157"/>
      <c r="D86" s="158"/>
      <c r="E86" s="71"/>
      <c r="F86" s="90" t="s">
        <v>26</v>
      </c>
      <c r="G86" s="151"/>
      <c r="H86" s="151"/>
      <c r="I86" s="151"/>
      <c r="J86" s="134"/>
      <c r="K86" s="151"/>
      <c r="L86" s="151"/>
      <c r="M86" s="113"/>
      <c r="N86" s="37"/>
      <c r="S86" s="39"/>
      <c r="T86" s="39"/>
    </row>
    <row r="87" spans="1:22" s="38" customFormat="1" ht="12.75" customHeight="1" x14ac:dyDescent="0.2">
      <c r="A87" s="34"/>
      <c r="B87" s="157"/>
      <c r="C87" s="157"/>
      <c r="D87" s="158"/>
      <c r="E87" s="71"/>
      <c r="F87" s="90" t="s">
        <v>26</v>
      </c>
      <c r="G87" s="151"/>
      <c r="H87" s="151"/>
      <c r="I87" s="151"/>
      <c r="J87" s="114"/>
      <c r="K87" s="151"/>
      <c r="L87" s="151"/>
      <c r="M87" s="113"/>
      <c r="N87" s="37"/>
      <c r="S87" s="39"/>
      <c r="T87" s="39"/>
    </row>
    <row r="88" spans="1:22" s="151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1"/>
      <c r="D89" s="15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1FEC2-C4BB-4D57-83F4-710960E9A58F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74" t="s">
        <v>2</v>
      </c>
      <c r="B3" s="175"/>
      <c r="C3" s="176"/>
      <c r="D3" s="177"/>
      <c r="E3" s="177"/>
      <c r="F3" s="178"/>
      <c r="G3" s="11" t="s">
        <v>3</v>
      </c>
      <c r="H3" s="176"/>
      <c r="I3" s="177"/>
      <c r="J3" s="177"/>
      <c r="K3" s="177"/>
      <c r="L3" s="177"/>
      <c r="M3" s="178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7"/>
      <c r="B4" s="148"/>
      <c r="C4" s="16"/>
      <c r="D4" s="16"/>
      <c r="E4" s="11"/>
      <c r="F4" s="148"/>
      <c r="G4" s="148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7" t="s">
        <v>4</v>
      </c>
      <c r="B5" s="148"/>
      <c r="C5" s="16"/>
      <c r="D5" s="176"/>
      <c r="E5" s="177"/>
      <c r="F5" s="177"/>
      <c r="G5" s="177"/>
      <c r="H5" s="177"/>
      <c r="I5" s="177"/>
      <c r="J5" s="177"/>
      <c r="K5" s="177"/>
      <c r="L5" s="177"/>
      <c r="M5" s="178"/>
      <c r="N5" s="12"/>
      <c r="S5" s="18"/>
      <c r="T5" s="18"/>
    </row>
    <row r="6" spans="1:25" s="13" customFormat="1" ht="5.25" customHeight="1" x14ac:dyDescent="0.2">
      <c r="A6" s="147"/>
      <c r="B6" s="148"/>
      <c r="C6" s="16"/>
      <c r="D6" s="16"/>
      <c r="E6" s="11"/>
      <c r="F6" s="148"/>
      <c r="G6" s="148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7" t="s">
        <v>5</v>
      </c>
      <c r="B7" s="148"/>
      <c r="C7" s="16"/>
      <c r="D7" s="176"/>
      <c r="E7" s="177"/>
      <c r="F7" s="177"/>
      <c r="G7" s="177"/>
      <c r="H7" s="177"/>
      <c r="I7" s="177"/>
      <c r="J7" s="177"/>
      <c r="K7" s="177"/>
      <c r="L7" s="177"/>
      <c r="M7" s="178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1"/>
      <c r="C12" s="151"/>
      <c r="D12" s="151"/>
      <c r="E12" s="166" t="s">
        <v>9</v>
      </c>
      <c r="F12" s="166"/>
      <c r="G12" s="166"/>
      <c r="H12" s="151"/>
      <c r="I12" s="167"/>
      <c r="J12" s="167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1" t="s">
        <v>11</v>
      </c>
      <c r="C16" s="26"/>
      <c r="D16" s="26"/>
      <c r="E16" s="26"/>
      <c r="F16" s="45"/>
      <c r="G16" s="26"/>
      <c r="H16" s="151"/>
      <c r="I16" s="167"/>
      <c r="J16" s="167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1"/>
      <c r="C17" s="151"/>
      <c r="D17" s="151"/>
      <c r="E17" s="151"/>
      <c r="F17" s="48"/>
      <c r="G17" s="151"/>
      <c r="H17" s="151"/>
      <c r="I17" s="151"/>
      <c r="J17" s="151"/>
      <c r="K17" s="151"/>
      <c r="L17" s="151"/>
      <c r="M17" s="151"/>
      <c r="N17" s="37"/>
      <c r="S17" s="39"/>
      <c r="T17" s="39"/>
    </row>
    <row r="18" spans="1:20" s="5" customFormat="1" ht="15" customHeight="1" x14ac:dyDescent="0.2">
      <c r="A18" s="44"/>
      <c r="B18" s="151" t="s">
        <v>12</v>
      </c>
      <c r="C18" s="26"/>
      <c r="D18" s="26"/>
      <c r="E18" s="168"/>
      <c r="F18" s="168"/>
      <c r="G18" s="168"/>
      <c r="H18" s="168"/>
      <c r="I18" s="168"/>
      <c r="J18" s="168"/>
      <c r="K18" s="168"/>
      <c r="L18" s="168"/>
      <c r="M18" s="168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1" t="s">
        <v>15</v>
      </c>
      <c r="D23" s="151"/>
      <c r="E23" s="57"/>
      <c r="F23" s="48"/>
      <c r="G23" s="151" t="s">
        <v>16</v>
      </c>
      <c r="H23" s="151"/>
      <c r="I23" s="151"/>
      <c r="J23" s="151"/>
      <c r="K23" s="58" t="s">
        <v>17</v>
      </c>
      <c r="L23" s="169"/>
      <c r="M23" s="170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1" t="s">
        <v>18</v>
      </c>
      <c r="D25" s="151"/>
      <c r="E25" s="57"/>
      <c r="F25" s="48"/>
      <c r="G25" s="151" t="s">
        <v>19</v>
      </c>
      <c r="H25" s="151"/>
      <c r="I25" s="151"/>
      <c r="J25" s="151"/>
      <c r="K25" s="151"/>
      <c r="L25" s="151"/>
      <c r="M25" s="15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39</v>
      </c>
      <c r="F29" s="151" t="s">
        <v>75</v>
      </c>
      <c r="G29" s="101"/>
      <c r="H29" s="101"/>
      <c r="I29" s="75"/>
      <c r="J29" s="141"/>
      <c r="L29" s="151"/>
      <c r="M29" s="15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9" t="s">
        <v>22</v>
      </c>
      <c r="E34" s="61"/>
      <c r="F34" s="62"/>
      <c r="G34" s="61"/>
      <c r="H34" s="26"/>
      <c r="I34" s="61"/>
      <c r="J34" s="26"/>
      <c r="K34" s="61"/>
      <c r="L34" s="26"/>
      <c r="M34" s="171" t="s">
        <v>23</v>
      </c>
      <c r="N34" s="46"/>
      <c r="S34" s="6"/>
      <c r="T34" s="6"/>
    </row>
    <row r="35" spans="1:21" s="38" customFormat="1" ht="11.25" x14ac:dyDescent="0.2">
      <c r="A35" s="34"/>
      <c r="B35" s="151" t="s">
        <v>9</v>
      </c>
      <c r="C35" s="151"/>
      <c r="D35" s="151"/>
      <c r="E35" s="59"/>
      <c r="F35" s="48"/>
      <c r="G35" s="63"/>
      <c r="H35" s="151"/>
      <c r="I35" s="63"/>
      <c r="J35" s="151"/>
      <c r="K35" s="63"/>
      <c r="L35" s="151"/>
      <c r="M35" s="172"/>
      <c r="N35" s="37"/>
      <c r="S35" s="39"/>
      <c r="T35" s="39"/>
    </row>
    <row r="36" spans="1:21" s="38" customFormat="1" ht="11.25" x14ac:dyDescent="0.2">
      <c r="A36" s="34"/>
      <c r="B36" s="151" t="s">
        <v>24</v>
      </c>
      <c r="C36" s="151"/>
      <c r="D36" s="151"/>
      <c r="E36" s="59"/>
      <c r="F36" s="48"/>
      <c r="G36" s="63"/>
      <c r="H36" s="151"/>
      <c r="I36" s="63"/>
      <c r="J36" s="151"/>
      <c r="K36" s="63"/>
      <c r="L36" s="151"/>
      <c r="M36" s="173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1"/>
      <c r="C38" s="151"/>
      <c r="D38" s="151"/>
      <c r="E38" s="151"/>
      <c r="F38" s="48"/>
      <c r="G38" s="151"/>
      <c r="H38" s="151"/>
      <c r="I38" s="15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1"/>
      <c r="C40" s="151"/>
      <c r="D40" s="151"/>
      <c r="E40" s="151"/>
      <c r="F40" s="48"/>
      <c r="G40" s="151"/>
      <c r="H40" s="151"/>
      <c r="I40" s="15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1" t="s">
        <v>79</v>
      </c>
      <c r="C41" s="151"/>
      <c r="D41" s="151"/>
      <c r="E41" s="131">
        <v>39</v>
      </c>
      <c r="F41" s="132"/>
      <c r="G41" s="131"/>
      <c r="H41" s="133"/>
      <c r="I41" s="131"/>
      <c r="J41" s="133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1" t="s">
        <v>80</v>
      </c>
      <c r="C42" s="151"/>
      <c r="D42" s="151"/>
      <c r="E42" s="131">
        <v>39</v>
      </c>
      <c r="F42" s="132"/>
      <c r="G42" s="131"/>
      <c r="H42" s="133"/>
      <c r="I42" s="131"/>
      <c r="J42" s="133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63" t="s">
        <v>77</v>
      </c>
      <c r="B43" s="164"/>
      <c r="C43" s="151" t="s">
        <v>74</v>
      </c>
      <c r="D43" s="151"/>
      <c r="E43" s="128">
        <f>E42/E29</f>
        <v>1</v>
      </c>
      <c r="F43" s="48"/>
      <c r="G43" s="128">
        <f>G42/E29</f>
        <v>0</v>
      </c>
      <c r="H43" s="15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63" t="s">
        <v>77</v>
      </c>
      <c r="B44" s="164"/>
      <c r="C44" s="151" t="s">
        <v>74</v>
      </c>
      <c r="D44" s="151"/>
      <c r="E44" s="165">
        <f>(E42*E74+G42*G74+I42*I74+K42*K74)/12/E29</f>
        <v>1</v>
      </c>
      <c r="F44" s="165"/>
      <c r="G44" s="165"/>
      <c r="H44" s="165"/>
      <c r="I44" s="165"/>
      <c r="J44" s="165"/>
      <c r="K44" s="165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1"/>
      <c r="C45" s="151"/>
      <c r="D45" s="151"/>
      <c r="E45" s="151"/>
      <c r="F45" s="48"/>
      <c r="G45" s="151"/>
      <c r="H45" s="151"/>
      <c r="I45" s="15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1"/>
      <c r="F46" s="48"/>
      <c r="G46" s="151"/>
      <c r="H46" s="151"/>
      <c r="I46" s="15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1"/>
      <c r="C47" s="151"/>
      <c r="D47" s="151"/>
      <c r="E47" s="151"/>
      <c r="F47" s="48"/>
      <c r="G47" s="151"/>
      <c r="H47" s="151"/>
      <c r="I47" s="15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1" t="s">
        <v>25</v>
      </c>
      <c r="C48" s="151"/>
      <c r="D48" s="15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7" t="s">
        <v>27</v>
      </c>
      <c r="C49" s="157"/>
      <c r="D49" s="158"/>
      <c r="E49" s="71"/>
      <c r="F49" s="139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6" t="s">
        <v>28</v>
      </c>
      <c r="T49" s="156"/>
      <c r="U49" s="38" t="s">
        <v>29</v>
      </c>
    </row>
    <row r="50" spans="1:21" x14ac:dyDescent="0.25">
      <c r="A50" s="34"/>
      <c r="B50" s="157" t="s">
        <v>30</v>
      </c>
      <c r="C50" s="157"/>
      <c r="D50" s="158"/>
      <c r="E50" s="71"/>
      <c r="F50" s="139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57" t="s">
        <v>30</v>
      </c>
      <c r="C51" s="157"/>
      <c r="D51" s="158"/>
      <c r="E51" s="140"/>
      <c r="F51" s="72" t="s">
        <v>26</v>
      </c>
      <c r="G51" s="140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1"/>
      <c r="C54" s="151"/>
      <c r="D54" s="15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1"/>
      <c r="C56" s="151"/>
      <c r="D56" s="15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1" t="s">
        <v>38</v>
      </c>
      <c r="C57" s="151"/>
      <c r="D57" s="151"/>
      <c r="E57" s="89">
        <f>IF(E42=0,0,IF(E48/E42*E41&gt;S60,(S60/E41*E42+E49+E51)*M57,E53*M57))</f>
        <v>0</v>
      </c>
      <c r="F57" s="135" t="s">
        <v>26</v>
      </c>
      <c r="G57" s="89">
        <f>IF(G42=0,0,IF(G48/G42*G41&gt;S60,(S60/G41*G42+G49+G51)*M57,G53*M57))</f>
        <v>0</v>
      </c>
      <c r="H57" s="136" t="s">
        <v>26</v>
      </c>
      <c r="I57" s="89">
        <f>IF(I42=0,0,IF(I48/I42*I41&gt;S60,(S60/I41*I42+I49+I51)*M57,I53*M57))</f>
        <v>0</v>
      </c>
      <c r="J57" s="137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1" t="s">
        <v>40</v>
      </c>
      <c r="C58" s="151"/>
      <c r="D58" s="151"/>
      <c r="E58" s="89">
        <f>IF(E42=0,0,IF(E48/E42*E41&gt;U60,(U60/E41*E42+E49+E51)*M58,E53*M58))</f>
        <v>0</v>
      </c>
      <c r="F58" s="135" t="s">
        <v>26</v>
      </c>
      <c r="G58" s="89">
        <f>IF(G42=0,0,IF(G48/G42*G41&gt;U60,(U60/G41*G42+G49+G51)*M58,G53*M58))</f>
        <v>0</v>
      </c>
      <c r="H58" s="136" t="s">
        <v>26</v>
      </c>
      <c r="I58" s="89">
        <f>IF(I42=0,0,IF(I48/I42*I41&gt;U60,(U60/I41*I42+I49+I51)*M58,I53*M58))</f>
        <v>0</v>
      </c>
      <c r="J58" s="137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1" t="s">
        <v>42</v>
      </c>
      <c r="C59" s="151"/>
      <c r="D59" s="151"/>
      <c r="E59" s="89">
        <f>IF(E42=0,0,IF(E48/E42*E41&gt;U60,(U60/E41*E42+E49+E51)*M59,E53*M59))</f>
        <v>0</v>
      </c>
      <c r="F59" s="135" t="s">
        <v>26</v>
      </c>
      <c r="G59" s="89">
        <f>IF(G42=0,0,IF(G48/G42*G41&gt;U60,(U60/G41*G42+G49+G51)*M59,G53*M59))</f>
        <v>0</v>
      </c>
      <c r="H59" s="136" t="s">
        <v>26</v>
      </c>
      <c r="I59" s="89">
        <f>IF(I42=0,0,IF(I48/I42*I41&gt;U60,(U60/I41*I42+I49+I51)*M59,I53*M59))</f>
        <v>0</v>
      </c>
      <c r="J59" s="137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1" t="s">
        <v>44</v>
      </c>
      <c r="C60" s="151"/>
      <c r="D60" s="151"/>
      <c r="E60" s="89">
        <f>IF(E42=0,0,IF(E48/E42*E41&gt;S60,(S60/E41*E42+E49+E51)*M60,E53*M60))</f>
        <v>0</v>
      </c>
      <c r="F60" s="135" t="s">
        <v>26</v>
      </c>
      <c r="G60" s="89">
        <f>IF(G42=0,0,IF(G48/G42*G41&gt;S60,(S60/G41*G42+G49+G51)*M60,G53*M60))</f>
        <v>0</v>
      </c>
      <c r="H60" s="136" t="s">
        <v>26</v>
      </c>
      <c r="I60" s="89">
        <f>IF(I42=0,0,IF(I48/I42*I41&gt;S60,(S60/I41*I42+I49+I51)*M60,I53*M60))</f>
        <v>0</v>
      </c>
      <c r="J60" s="137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1"/>
      <c r="D61" s="151"/>
      <c r="E61" s="89">
        <f>IF(E42=0,0,IF(E48/E42*E41&gt;S60,(S60/E41*E42+E49+E51)*M61,E53*M61))</f>
        <v>0</v>
      </c>
      <c r="F61" s="135" t="s">
        <v>26</v>
      </c>
      <c r="G61" s="89">
        <f>IF(G42=0,0,IF(G48/G42*G41&gt;S60,(S60/G41*G42+G49+G51)*M61,G53*M61))</f>
        <v>0</v>
      </c>
      <c r="H61" s="136" t="s">
        <v>26</v>
      </c>
      <c r="I61" s="89">
        <f>IF(I42=0,0,IF(I48/I42*I41&gt;S60,(S60/I41*I42+I49+I51)*M61,I53*M61))</f>
        <v>0</v>
      </c>
      <c r="J61" s="137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1" t="s">
        <v>48</v>
      </c>
      <c r="C64" s="151"/>
      <c r="D64" s="151"/>
      <c r="E64" s="89">
        <f>(E52-E51)*M64</f>
        <v>0</v>
      </c>
      <c r="F64" s="135" t="s">
        <v>26</v>
      </c>
      <c r="G64" s="89">
        <f>(G52-G51)*M64</f>
        <v>0</v>
      </c>
      <c r="H64" s="136" t="s">
        <v>26</v>
      </c>
      <c r="I64" s="89">
        <f>(I52-I51)*M64</f>
        <v>0</v>
      </c>
      <c r="J64" s="137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7"/>
      <c r="C65" s="157"/>
      <c r="D65" s="158"/>
      <c r="E65" s="89">
        <f>$E$53*M65</f>
        <v>0</v>
      </c>
      <c r="F65" s="135" t="s">
        <v>26</v>
      </c>
      <c r="G65" s="89">
        <f>$G$53*M65</f>
        <v>0</v>
      </c>
      <c r="H65" s="136" t="s">
        <v>26</v>
      </c>
      <c r="I65" s="89">
        <f>$I$53*M65</f>
        <v>0</v>
      </c>
      <c r="J65" s="137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1"/>
      <c r="D68" s="151"/>
      <c r="E68" s="89">
        <f>$E$53*M68</f>
        <v>0</v>
      </c>
      <c r="F68" s="135" t="s">
        <v>26</v>
      </c>
      <c r="G68" s="89">
        <f>$G$53*M68</f>
        <v>0</v>
      </c>
      <c r="H68" s="136" t="s">
        <v>26</v>
      </c>
      <c r="I68" s="89">
        <f>$I$53*M68</f>
        <v>0</v>
      </c>
      <c r="J68" s="137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1" t="s">
        <v>51</v>
      </c>
      <c r="C69" s="151"/>
      <c r="D69" s="151"/>
      <c r="E69" s="89">
        <f>$E$53*M69</f>
        <v>0</v>
      </c>
      <c r="F69" s="135" t="s">
        <v>26</v>
      </c>
      <c r="G69" s="89">
        <f>$G$53*M69</f>
        <v>0</v>
      </c>
      <c r="H69" s="136" t="s">
        <v>26</v>
      </c>
      <c r="I69" s="89">
        <f>$I$53*M69</f>
        <v>0</v>
      </c>
      <c r="J69" s="137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1" t="s">
        <v>52</v>
      </c>
      <c r="C70" s="151"/>
      <c r="D70" s="151"/>
      <c r="E70" s="89">
        <f>$E$53*M70</f>
        <v>0</v>
      </c>
      <c r="F70" s="135" t="s">
        <v>26</v>
      </c>
      <c r="G70" s="89">
        <f>$G$53*M70</f>
        <v>0</v>
      </c>
      <c r="H70" s="136" t="s">
        <v>26</v>
      </c>
      <c r="I70" s="89">
        <f>$I$53*M70</f>
        <v>0</v>
      </c>
      <c r="J70" s="137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1"/>
      <c r="D73" s="151"/>
      <c r="E73" s="94"/>
      <c r="F73" s="83"/>
      <c r="G73" s="102"/>
      <c r="H73" s="85"/>
      <c r="I73" s="102"/>
      <c r="J73" s="103"/>
      <c r="K73" s="102"/>
      <c r="L73" s="103"/>
      <c r="M73" s="15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1" t="s">
        <v>55</v>
      </c>
      <c r="C74" s="151"/>
      <c r="D74" s="151"/>
      <c r="E74" s="105">
        <v>12</v>
      </c>
      <c r="F74" s="83"/>
      <c r="G74" s="105"/>
      <c r="H74" s="85"/>
      <c r="I74" s="105"/>
      <c r="J74" s="106"/>
      <c r="K74" s="105"/>
      <c r="L74" s="106"/>
      <c r="M74" s="151"/>
      <c r="N74" s="37"/>
      <c r="S74" s="39"/>
      <c r="T74" s="39"/>
    </row>
    <row r="75" spans="1:21" s="38" customFormat="1" ht="15" customHeight="1" x14ac:dyDescent="0.2">
      <c r="A75" s="34"/>
      <c r="B75" s="151" t="s">
        <v>56</v>
      </c>
      <c r="C75" s="151"/>
      <c r="D75" s="15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1"/>
      <c r="N75" s="37"/>
      <c r="S75" s="39"/>
      <c r="T75" s="39"/>
    </row>
    <row r="76" spans="1:21" s="38" customFormat="1" ht="5.25" customHeight="1" x14ac:dyDescent="0.2">
      <c r="A76" s="34"/>
      <c r="B76" s="151"/>
      <c r="C76" s="151"/>
      <c r="D76" s="151"/>
      <c r="E76" s="107"/>
      <c r="F76" s="48"/>
      <c r="G76" s="151"/>
      <c r="H76" s="151"/>
      <c r="I76" s="151"/>
      <c r="J76" s="151"/>
      <c r="K76" s="151"/>
      <c r="L76" s="151"/>
      <c r="M76" s="15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59" t="s">
        <v>59</v>
      </c>
      <c r="C78" s="159"/>
      <c r="D78" s="160"/>
      <c r="E78" s="138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59" t="s">
        <v>60</v>
      </c>
      <c r="C79" s="159"/>
      <c r="D79" s="160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59" t="s">
        <v>61</v>
      </c>
      <c r="C80" s="159"/>
      <c r="D80" s="160"/>
      <c r="E80" s="93">
        <f>$E$78*M80</f>
        <v>0</v>
      </c>
      <c r="F80" s="90" t="s">
        <v>26</v>
      </c>
      <c r="G80" s="109"/>
      <c r="H80" s="151"/>
      <c r="I80" s="151"/>
      <c r="J80" s="151"/>
      <c r="K80" s="151"/>
      <c r="L80" s="15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59" t="s">
        <v>62</v>
      </c>
      <c r="C81" s="159"/>
      <c r="D81" s="160"/>
      <c r="E81" s="93">
        <f>$E$78*M81</f>
        <v>0</v>
      </c>
      <c r="F81" s="90" t="s">
        <v>26</v>
      </c>
      <c r="G81" s="151"/>
      <c r="H81" s="151"/>
      <c r="I81" s="151"/>
      <c r="J81" s="151"/>
      <c r="K81" s="151"/>
      <c r="L81" s="15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59"/>
      <c r="C82" s="159"/>
      <c r="D82" s="160"/>
      <c r="E82" s="110">
        <f>$E$78*M82</f>
        <v>0</v>
      </c>
      <c r="F82" s="90" t="s">
        <v>26</v>
      </c>
      <c r="G82" s="151"/>
      <c r="H82" s="151"/>
      <c r="I82" s="151"/>
      <c r="J82" s="151"/>
      <c r="K82" s="151"/>
      <c r="L82" s="15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59"/>
      <c r="C83" s="159"/>
      <c r="D83" s="160"/>
      <c r="E83" s="110">
        <f>$E$78*M83</f>
        <v>0</v>
      </c>
      <c r="F83" s="90" t="s">
        <v>26</v>
      </c>
      <c r="G83" s="151"/>
      <c r="H83" s="151"/>
      <c r="I83" s="151"/>
      <c r="J83" s="151"/>
      <c r="K83" s="151"/>
      <c r="L83" s="151"/>
      <c r="M83" s="111"/>
      <c r="N83" s="37"/>
      <c r="S83" s="39"/>
      <c r="T83" s="39"/>
    </row>
    <row r="84" spans="1:22" s="38" customFormat="1" ht="12.75" customHeight="1" x14ac:dyDescent="0.2">
      <c r="A84" s="34"/>
      <c r="B84" s="159" t="s">
        <v>63</v>
      </c>
      <c r="C84" s="159"/>
      <c r="D84" s="160"/>
      <c r="E84" s="93">
        <f>(E53*E74+G53*G74+I53*I74+K53*K74+E78)*H84*J84/1000</f>
        <v>0</v>
      </c>
      <c r="F84" s="90" t="s">
        <v>26</v>
      </c>
      <c r="G84" s="151" t="s">
        <v>64</v>
      </c>
      <c r="H84" s="112"/>
      <c r="I84" s="151" t="s">
        <v>65</v>
      </c>
      <c r="J84" s="112"/>
      <c r="K84" s="151"/>
      <c r="L84" s="151"/>
      <c r="M84" s="113"/>
      <c r="N84" s="37"/>
      <c r="S84" s="39"/>
      <c r="T84" s="39"/>
    </row>
    <row r="85" spans="1:22" s="38" customFormat="1" ht="12.75" customHeight="1" x14ac:dyDescent="0.2">
      <c r="A85" s="34"/>
      <c r="B85" s="161" t="s">
        <v>66</v>
      </c>
      <c r="C85" s="161"/>
      <c r="D85" s="162"/>
      <c r="E85" s="93">
        <f>(E53*E74+G53*G74+I53*I74+K53*K74+E78)*J85/1000</f>
        <v>0</v>
      </c>
      <c r="F85" s="90" t="s">
        <v>26</v>
      </c>
      <c r="G85" s="151"/>
      <c r="H85" s="151"/>
      <c r="I85" s="151" t="s">
        <v>65</v>
      </c>
      <c r="J85" s="112"/>
      <c r="K85" s="151"/>
      <c r="L85" s="151"/>
      <c r="M85" s="113"/>
      <c r="N85" s="37"/>
      <c r="S85" s="39"/>
      <c r="T85" s="39"/>
    </row>
    <row r="86" spans="1:22" s="38" customFormat="1" ht="12.75" customHeight="1" x14ac:dyDescent="0.2">
      <c r="A86" s="34"/>
      <c r="B86" s="157"/>
      <c r="C86" s="157"/>
      <c r="D86" s="158"/>
      <c r="E86" s="71"/>
      <c r="F86" s="90" t="s">
        <v>26</v>
      </c>
      <c r="G86" s="151"/>
      <c r="H86" s="151"/>
      <c r="I86" s="151"/>
      <c r="J86" s="134"/>
      <c r="K86" s="151"/>
      <c r="L86" s="151"/>
      <c r="M86" s="113"/>
      <c r="N86" s="37"/>
      <c r="S86" s="39"/>
      <c r="T86" s="39"/>
    </row>
    <row r="87" spans="1:22" s="38" customFormat="1" ht="12.75" customHeight="1" x14ac:dyDescent="0.2">
      <c r="A87" s="34"/>
      <c r="B87" s="157"/>
      <c r="C87" s="157"/>
      <c r="D87" s="158"/>
      <c r="E87" s="71"/>
      <c r="F87" s="90" t="s">
        <v>26</v>
      </c>
      <c r="G87" s="151"/>
      <c r="H87" s="151"/>
      <c r="I87" s="151"/>
      <c r="J87" s="114"/>
      <c r="K87" s="151"/>
      <c r="L87" s="151"/>
      <c r="M87" s="113"/>
      <c r="N87" s="37"/>
      <c r="S87" s="39"/>
      <c r="T87" s="39"/>
    </row>
    <row r="88" spans="1:22" s="151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1"/>
      <c r="D89" s="15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B62EF-CF5B-4BAC-AD4F-C6AC8B76F234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74" t="s">
        <v>2</v>
      </c>
      <c r="B3" s="175"/>
      <c r="C3" s="176"/>
      <c r="D3" s="177"/>
      <c r="E3" s="177"/>
      <c r="F3" s="178"/>
      <c r="G3" s="11" t="s">
        <v>3</v>
      </c>
      <c r="H3" s="176"/>
      <c r="I3" s="177"/>
      <c r="J3" s="177"/>
      <c r="K3" s="177"/>
      <c r="L3" s="177"/>
      <c r="M3" s="178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7"/>
      <c r="B4" s="148"/>
      <c r="C4" s="16"/>
      <c r="D4" s="16"/>
      <c r="E4" s="11"/>
      <c r="F4" s="148"/>
      <c r="G4" s="148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7" t="s">
        <v>4</v>
      </c>
      <c r="B5" s="148"/>
      <c r="C5" s="16"/>
      <c r="D5" s="176"/>
      <c r="E5" s="177"/>
      <c r="F5" s="177"/>
      <c r="G5" s="177"/>
      <c r="H5" s="177"/>
      <c r="I5" s="177"/>
      <c r="J5" s="177"/>
      <c r="K5" s="177"/>
      <c r="L5" s="177"/>
      <c r="M5" s="178"/>
      <c r="N5" s="12"/>
      <c r="S5" s="18"/>
      <c r="T5" s="18"/>
    </row>
    <row r="6" spans="1:25" s="13" customFormat="1" ht="5.25" customHeight="1" x14ac:dyDescent="0.2">
      <c r="A6" s="147"/>
      <c r="B6" s="148"/>
      <c r="C6" s="16"/>
      <c r="D6" s="16"/>
      <c r="E6" s="11"/>
      <c r="F6" s="148"/>
      <c r="G6" s="148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7" t="s">
        <v>5</v>
      </c>
      <c r="B7" s="148"/>
      <c r="C7" s="16"/>
      <c r="D7" s="176"/>
      <c r="E7" s="177"/>
      <c r="F7" s="177"/>
      <c r="G7" s="177"/>
      <c r="H7" s="177"/>
      <c r="I7" s="177"/>
      <c r="J7" s="177"/>
      <c r="K7" s="177"/>
      <c r="L7" s="177"/>
      <c r="M7" s="178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1"/>
      <c r="C12" s="151"/>
      <c r="D12" s="151"/>
      <c r="E12" s="166" t="s">
        <v>9</v>
      </c>
      <c r="F12" s="166"/>
      <c r="G12" s="166"/>
      <c r="H12" s="151"/>
      <c r="I12" s="167"/>
      <c r="J12" s="167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1" t="s">
        <v>11</v>
      </c>
      <c r="C16" s="26"/>
      <c r="D16" s="26"/>
      <c r="E16" s="26"/>
      <c r="F16" s="45"/>
      <c r="G16" s="26"/>
      <c r="H16" s="151"/>
      <c r="I16" s="167"/>
      <c r="J16" s="167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1"/>
      <c r="C17" s="151"/>
      <c r="D17" s="151"/>
      <c r="E17" s="151"/>
      <c r="F17" s="48"/>
      <c r="G17" s="151"/>
      <c r="H17" s="151"/>
      <c r="I17" s="151"/>
      <c r="J17" s="151"/>
      <c r="K17" s="151"/>
      <c r="L17" s="151"/>
      <c r="M17" s="151"/>
      <c r="N17" s="37"/>
      <c r="S17" s="39"/>
      <c r="T17" s="39"/>
    </row>
    <row r="18" spans="1:20" s="5" customFormat="1" ht="15" customHeight="1" x14ac:dyDescent="0.2">
      <c r="A18" s="44"/>
      <c r="B18" s="151" t="s">
        <v>12</v>
      </c>
      <c r="C18" s="26"/>
      <c r="D18" s="26"/>
      <c r="E18" s="168"/>
      <c r="F18" s="168"/>
      <c r="G18" s="168"/>
      <c r="H18" s="168"/>
      <c r="I18" s="168"/>
      <c r="J18" s="168"/>
      <c r="K18" s="168"/>
      <c r="L18" s="168"/>
      <c r="M18" s="168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1" t="s">
        <v>15</v>
      </c>
      <c r="D23" s="151"/>
      <c r="E23" s="57"/>
      <c r="F23" s="48"/>
      <c r="G23" s="151" t="s">
        <v>16</v>
      </c>
      <c r="H23" s="151"/>
      <c r="I23" s="151"/>
      <c r="J23" s="151"/>
      <c r="K23" s="58" t="s">
        <v>17</v>
      </c>
      <c r="L23" s="169"/>
      <c r="M23" s="170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1" t="s">
        <v>18</v>
      </c>
      <c r="D25" s="151"/>
      <c r="E25" s="57"/>
      <c r="F25" s="48"/>
      <c r="G25" s="151" t="s">
        <v>19</v>
      </c>
      <c r="H25" s="151"/>
      <c r="I25" s="151"/>
      <c r="J25" s="151"/>
      <c r="K25" s="151"/>
      <c r="L25" s="151"/>
      <c r="M25" s="15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39</v>
      </c>
      <c r="F29" s="151" t="s">
        <v>75</v>
      </c>
      <c r="G29" s="101"/>
      <c r="H29" s="101"/>
      <c r="I29" s="75"/>
      <c r="J29" s="141"/>
      <c r="L29" s="151"/>
      <c r="M29" s="15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9" t="s">
        <v>22</v>
      </c>
      <c r="E34" s="61"/>
      <c r="F34" s="62"/>
      <c r="G34" s="61"/>
      <c r="H34" s="26"/>
      <c r="I34" s="61"/>
      <c r="J34" s="26"/>
      <c r="K34" s="61"/>
      <c r="L34" s="26"/>
      <c r="M34" s="171" t="s">
        <v>23</v>
      </c>
      <c r="N34" s="46"/>
      <c r="S34" s="6"/>
      <c r="T34" s="6"/>
    </row>
    <row r="35" spans="1:21" s="38" customFormat="1" ht="11.25" x14ac:dyDescent="0.2">
      <c r="A35" s="34"/>
      <c r="B35" s="151" t="s">
        <v>9</v>
      </c>
      <c r="C35" s="151"/>
      <c r="D35" s="151"/>
      <c r="E35" s="59"/>
      <c r="F35" s="48"/>
      <c r="G35" s="63"/>
      <c r="H35" s="151"/>
      <c r="I35" s="63"/>
      <c r="J35" s="151"/>
      <c r="K35" s="63"/>
      <c r="L35" s="151"/>
      <c r="M35" s="172"/>
      <c r="N35" s="37"/>
      <c r="S35" s="39"/>
      <c r="T35" s="39"/>
    </row>
    <row r="36" spans="1:21" s="38" customFormat="1" ht="11.25" x14ac:dyDescent="0.2">
      <c r="A36" s="34"/>
      <c r="B36" s="151" t="s">
        <v>24</v>
      </c>
      <c r="C36" s="151"/>
      <c r="D36" s="151"/>
      <c r="E36" s="59"/>
      <c r="F36" s="48"/>
      <c r="G36" s="63"/>
      <c r="H36" s="151"/>
      <c r="I36" s="63"/>
      <c r="J36" s="151"/>
      <c r="K36" s="63"/>
      <c r="L36" s="151"/>
      <c r="M36" s="173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1"/>
      <c r="C38" s="151"/>
      <c r="D38" s="151"/>
      <c r="E38" s="151"/>
      <c r="F38" s="48"/>
      <c r="G38" s="151"/>
      <c r="H38" s="151"/>
      <c r="I38" s="15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1"/>
      <c r="C40" s="151"/>
      <c r="D40" s="151"/>
      <c r="E40" s="151"/>
      <c r="F40" s="48"/>
      <c r="G40" s="151"/>
      <c r="H40" s="151"/>
      <c r="I40" s="15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1" t="s">
        <v>79</v>
      </c>
      <c r="C41" s="151"/>
      <c r="D41" s="151"/>
      <c r="E41" s="131">
        <v>39</v>
      </c>
      <c r="F41" s="132"/>
      <c r="G41" s="131"/>
      <c r="H41" s="133"/>
      <c r="I41" s="131"/>
      <c r="J41" s="133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1" t="s">
        <v>80</v>
      </c>
      <c r="C42" s="151"/>
      <c r="D42" s="151"/>
      <c r="E42" s="131">
        <v>39</v>
      </c>
      <c r="F42" s="132"/>
      <c r="G42" s="131"/>
      <c r="H42" s="133"/>
      <c r="I42" s="131"/>
      <c r="J42" s="133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63" t="s">
        <v>77</v>
      </c>
      <c r="B43" s="164"/>
      <c r="C43" s="151" t="s">
        <v>74</v>
      </c>
      <c r="D43" s="151"/>
      <c r="E43" s="128">
        <f>E42/E29</f>
        <v>1</v>
      </c>
      <c r="F43" s="48"/>
      <c r="G43" s="128">
        <f>G42/E29</f>
        <v>0</v>
      </c>
      <c r="H43" s="15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63" t="s">
        <v>77</v>
      </c>
      <c r="B44" s="164"/>
      <c r="C44" s="151" t="s">
        <v>74</v>
      </c>
      <c r="D44" s="151"/>
      <c r="E44" s="165">
        <f>(E42*E74+G42*G74+I42*I74+K42*K74)/12/E29</f>
        <v>1</v>
      </c>
      <c r="F44" s="165"/>
      <c r="G44" s="165"/>
      <c r="H44" s="165"/>
      <c r="I44" s="165"/>
      <c r="J44" s="165"/>
      <c r="K44" s="165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1"/>
      <c r="C45" s="151"/>
      <c r="D45" s="151"/>
      <c r="E45" s="151"/>
      <c r="F45" s="48"/>
      <c r="G45" s="151"/>
      <c r="H45" s="151"/>
      <c r="I45" s="15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1"/>
      <c r="F46" s="48"/>
      <c r="G46" s="151"/>
      <c r="H46" s="151"/>
      <c r="I46" s="15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1"/>
      <c r="C47" s="151"/>
      <c r="D47" s="151"/>
      <c r="E47" s="151"/>
      <c r="F47" s="48"/>
      <c r="G47" s="151"/>
      <c r="H47" s="151"/>
      <c r="I47" s="15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1" t="s">
        <v>25</v>
      </c>
      <c r="C48" s="151"/>
      <c r="D48" s="15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7" t="s">
        <v>27</v>
      </c>
      <c r="C49" s="157"/>
      <c r="D49" s="158"/>
      <c r="E49" s="71"/>
      <c r="F49" s="139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6" t="s">
        <v>28</v>
      </c>
      <c r="T49" s="156"/>
      <c r="U49" s="38" t="s">
        <v>29</v>
      </c>
    </row>
    <row r="50" spans="1:21" x14ac:dyDescent="0.25">
      <c r="A50" s="34"/>
      <c r="B50" s="157" t="s">
        <v>30</v>
      </c>
      <c r="C50" s="157"/>
      <c r="D50" s="158"/>
      <c r="E50" s="71"/>
      <c r="F50" s="139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57" t="s">
        <v>30</v>
      </c>
      <c r="C51" s="157"/>
      <c r="D51" s="158"/>
      <c r="E51" s="140"/>
      <c r="F51" s="72" t="s">
        <v>26</v>
      </c>
      <c r="G51" s="140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1"/>
      <c r="C54" s="151"/>
      <c r="D54" s="15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1"/>
      <c r="C56" s="151"/>
      <c r="D56" s="15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1" t="s">
        <v>38</v>
      </c>
      <c r="C57" s="151"/>
      <c r="D57" s="151"/>
      <c r="E57" s="89">
        <f>IF(E42=0,0,IF(E48/E42*E41&gt;S60,(S60/E41*E42+E49+E51)*M57,E53*M57))</f>
        <v>0</v>
      </c>
      <c r="F57" s="135" t="s">
        <v>26</v>
      </c>
      <c r="G57" s="89">
        <f>IF(G42=0,0,IF(G48/G42*G41&gt;S60,(S60/G41*G42+G49+G51)*M57,G53*M57))</f>
        <v>0</v>
      </c>
      <c r="H57" s="136" t="s">
        <v>26</v>
      </c>
      <c r="I57" s="89">
        <f>IF(I42=0,0,IF(I48/I42*I41&gt;S60,(S60/I41*I42+I49+I51)*M57,I53*M57))</f>
        <v>0</v>
      </c>
      <c r="J57" s="137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1" t="s">
        <v>40</v>
      </c>
      <c r="C58" s="151"/>
      <c r="D58" s="151"/>
      <c r="E58" s="89">
        <f>IF(E42=0,0,IF(E48/E42*E41&gt;U60,(U60/E41*E42+E49+E51)*M58,E53*M58))</f>
        <v>0</v>
      </c>
      <c r="F58" s="135" t="s">
        <v>26</v>
      </c>
      <c r="G58" s="89">
        <f>IF(G42=0,0,IF(G48/G42*G41&gt;U60,(U60/G41*G42+G49+G51)*M58,G53*M58))</f>
        <v>0</v>
      </c>
      <c r="H58" s="136" t="s">
        <v>26</v>
      </c>
      <c r="I58" s="89">
        <f>IF(I42=0,0,IF(I48/I42*I41&gt;U60,(U60/I41*I42+I49+I51)*M58,I53*M58))</f>
        <v>0</v>
      </c>
      <c r="J58" s="137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1" t="s">
        <v>42</v>
      </c>
      <c r="C59" s="151"/>
      <c r="D59" s="151"/>
      <c r="E59" s="89">
        <f>IF(E42=0,0,IF(E48/E42*E41&gt;U60,(U60/E41*E42+E49+E51)*M59,E53*M59))</f>
        <v>0</v>
      </c>
      <c r="F59" s="135" t="s">
        <v>26</v>
      </c>
      <c r="G59" s="89">
        <f>IF(G42=0,0,IF(G48/G42*G41&gt;U60,(U60/G41*G42+G49+G51)*M59,G53*M59))</f>
        <v>0</v>
      </c>
      <c r="H59" s="136" t="s">
        <v>26</v>
      </c>
      <c r="I59" s="89">
        <f>IF(I42=0,0,IF(I48/I42*I41&gt;U60,(U60/I41*I42+I49+I51)*M59,I53*M59))</f>
        <v>0</v>
      </c>
      <c r="J59" s="137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1" t="s">
        <v>44</v>
      </c>
      <c r="C60" s="151"/>
      <c r="D60" s="151"/>
      <c r="E60" s="89">
        <f>IF(E42=0,0,IF(E48/E42*E41&gt;S60,(S60/E41*E42+E49+E51)*M60,E53*M60))</f>
        <v>0</v>
      </c>
      <c r="F60" s="135" t="s">
        <v>26</v>
      </c>
      <c r="G60" s="89">
        <f>IF(G42=0,0,IF(G48/G42*G41&gt;S60,(S60/G41*G42+G49+G51)*M60,G53*M60))</f>
        <v>0</v>
      </c>
      <c r="H60" s="136" t="s">
        <v>26</v>
      </c>
      <c r="I60" s="89">
        <f>IF(I42=0,0,IF(I48/I42*I41&gt;S60,(S60/I41*I42+I49+I51)*M60,I53*M60))</f>
        <v>0</v>
      </c>
      <c r="J60" s="137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1"/>
      <c r="D61" s="151"/>
      <c r="E61" s="89">
        <f>IF(E42=0,0,IF(E48/E42*E41&gt;S60,(S60/E41*E42+E49+E51)*M61,E53*M61))</f>
        <v>0</v>
      </c>
      <c r="F61" s="135" t="s">
        <v>26</v>
      </c>
      <c r="G61" s="89">
        <f>IF(G42=0,0,IF(G48/G42*G41&gt;S60,(S60/G41*G42+G49+G51)*M61,G53*M61))</f>
        <v>0</v>
      </c>
      <c r="H61" s="136" t="s">
        <v>26</v>
      </c>
      <c r="I61" s="89">
        <f>IF(I42=0,0,IF(I48/I42*I41&gt;S60,(S60/I41*I42+I49+I51)*M61,I53*M61))</f>
        <v>0</v>
      </c>
      <c r="J61" s="137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1" t="s">
        <v>48</v>
      </c>
      <c r="C64" s="151"/>
      <c r="D64" s="151"/>
      <c r="E64" s="89">
        <f>(E52-E51)*M64</f>
        <v>0</v>
      </c>
      <c r="F64" s="135" t="s">
        <v>26</v>
      </c>
      <c r="G64" s="89">
        <f>(G52-G51)*M64</f>
        <v>0</v>
      </c>
      <c r="H64" s="136" t="s">
        <v>26</v>
      </c>
      <c r="I64" s="89">
        <f>(I52-I51)*M64</f>
        <v>0</v>
      </c>
      <c r="J64" s="137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7"/>
      <c r="C65" s="157"/>
      <c r="D65" s="158"/>
      <c r="E65" s="89">
        <f>$E$53*M65</f>
        <v>0</v>
      </c>
      <c r="F65" s="135" t="s">
        <v>26</v>
      </c>
      <c r="G65" s="89">
        <f>$G$53*M65</f>
        <v>0</v>
      </c>
      <c r="H65" s="136" t="s">
        <v>26</v>
      </c>
      <c r="I65" s="89">
        <f>$I$53*M65</f>
        <v>0</v>
      </c>
      <c r="J65" s="137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1"/>
      <c r="D68" s="151"/>
      <c r="E68" s="89">
        <f>$E$53*M68</f>
        <v>0</v>
      </c>
      <c r="F68" s="135" t="s">
        <v>26</v>
      </c>
      <c r="G68" s="89">
        <f>$G$53*M68</f>
        <v>0</v>
      </c>
      <c r="H68" s="136" t="s">
        <v>26</v>
      </c>
      <c r="I68" s="89">
        <f>$I$53*M68</f>
        <v>0</v>
      </c>
      <c r="J68" s="137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1" t="s">
        <v>51</v>
      </c>
      <c r="C69" s="151"/>
      <c r="D69" s="151"/>
      <c r="E69" s="89">
        <f>$E$53*M69</f>
        <v>0</v>
      </c>
      <c r="F69" s="135" t="s">
        <v>26</v>
      </c>
      <c r="G69" s="89">
        <f>$G$53*M69</f>
        <v>0</v>
      </c>
      <c r="H69" s="136" t="s">
        <v>26</v>
      </c>
      <c r="I69" s="89">
        <f>$I$53*M69</f>
        <v>0</v>
      </c>
      <c r="J69" s="137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1" t="s">
        <v>52</v>
      </c>
      <c r="C70" s="151"/>
      <c r="D70" s="151"/>
      <c r="E70" s="89">
        <f>$E$53*M70</f>
        <v>0</v>
      </c>
      <c r="F70" s="135" t="s">
        <v>26</v>
      </c>
      <c r="G70" s="89">
        <f>$G$53*M70</f>
        <v>0</v>
      </c>
      <c r="H70" s="136" t="s">
        <v>26</v>
      </c>
      <c r="I70" s="89">
        <f>$I$53*M70</f>
        <v>0</v>
      </c>
      <c r="J70" s="137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1"/>
      <c r="D73" s="151"/>
      <c r="E73" s="94"/>
      <c r="F73" s="83"/>
      <c r="G73" s="102"/>
      <c r="H73" s="85"/>
      <c r="I73" s="102"/>
      <c r="J73" s="103"/>
      <c r="K73" s="102"/>
      <c r="L73" s="103"/>
      <c r="M73" s="15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1" t="s">
        <v>55</v>
      </c>
      <c r="C74" s="151"/>
      <c r="D74" s="151"/>
      <c r="E74" s="105">
        <v>12</v>
      </c>
      <c r="F74" s="83"/>
      <c r="G74" s="105"/>
      <c r="H74" s="85"/>
      <c r="I74" s="105"/>
      <c r="J74" s="106"/>
      <c r="K74" s="105"/>
      <c r="L74" s="106"/>
      <c r="M74" s="151"/>
      <c r="N74" s="37"/>
      <c r="S74" s="39"/>
      <c r="T74" s="39"/>
    </row>
    <row r="75" spans="1:21" s="38" customFormat="1" ht="15" customHeight="1" x14ac:dyDescent="0.2">
      <c r="A75" s="34"/>
      <c r="B75" s="151" t="s">
        <v>56</v>
      </c>
      <c r="C75" s="151"/>
      <c r="D75" s="15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1"/>
      <c r="N75" s="37"/>
      <c r="S75" s="39"/>
      <c r="T75" s="39"/>
    </row>
    <row r="76" spans="1:21" s="38" customFormat="1" ht="5.25" customHeight="1" x14ac:dyDescent="0.2">
      <c r="A76" s="34"/>
      <c r="B76" s="151"/>
      <c r="C76" s="151"/>
      <c r="D76" s="151"/>
      <c r="E76" s="107"/>
      <c r="F76" s="48"/>
      <c r="G76" s="151"/>
      <c r="H76" s="151"/>
      <c r="I76" s="151"/>
      <c r="J76" s="151"/>
      <c r="K76" s="151"/>
      <c r="L76" s="151"/>
      <c r="M76" s="15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59" t="s">
        <v>59</v>
      </c>
      <c r="C78" s="159"/>
      <c r="D78" s="160"/>
      <c r="E78" s="138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59" t="s">
        <v>60</v>
      </c>
      <c r="C79" s="159"/>
      <c r="D79" s="160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59" t="s">
        <v>61</v>
      </c>
      <c r="C80" s="159"/>
      <c r="D80" s="160"/>
      <c r="E80" s="93">
        <f>$E$78*M80</f>
        <v>0</v>
      </c>
      <c r="F80" s="90" t="s">
        <v>26</v>
      </c>
      <c r="G80" s="109"/>
      <c r="H80" s="151"/>
      <c r="I80" s="151"/>
      <c r="J80" s="151"/>
      <c r="K80" s="151"/>
      <c r="L80" s="15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59" t="s">
        <v>62</v>
      </c>
      <c r="C81" s="159"/>
      <c r="D81" s="160"/>
      <c r="E81" s="93">
        <f>$E$78*M81</f>
        <v>0</v>
      </c>
      <c r="F81" s="90" t="s">
        <v>26</v>
      </c>
      <c r="G81" s="151"/>
      <c r="H81" s="151"/>
      <c r="I81" s="151"/>
      <c r="J81" s="151"/>
      <c r="K81" s="151"/>
      <c r="L81" s="15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59"/>
      <c r="C82" s="159"/>
      <c r="D82" s="160"/>
      <c r="E82" s="110">
        <f>$E$78*M82</f>
        <v>0</v>
      </c>
      <c r="F82" s="90" t="s">
        <v>26</v>
      </c>
      <c r="G82" s="151"/>
      <c r="H82" s="151"/>
      <c r="I82" s="151"/>
      <c r="J82" s="151"/>
      <c r="K82" s="151"/>
      <c r="L82" s="15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59"/>
      <c r="C83" s="159"/>
      <c r="D83" s="160"/>
      <c r="E83" s="110">
        <f>$E$78*M83</f>
        <v>0</v>
      </c>
      <c r="F83" s="90" t="s">
        <v>26</v>
      </c>
      <c r="G83" s="151"/>
      <c r="H83" s="151"/>
      <c r="I83" s="151"/>
      <c r="J83" s="151"/>
      <c r="K83" s="151"/>
      <c r="L83" s="151"/>
      <c r="M83" s="111"/>
      <c r="N83" s="37"/>
      <c r="S83" s="39"/>
      <c r="T83" s="39"/>
    </row>
    <row r="84" spans="1:22" s="38" customFormat="1" ht="12.75" customHeight="1" x14ac:dyDescent="0.2">
      <c r="A84" s="34"/>
      <c r="B84" s="159" t="s">
        <v>63</v>
      </c>
      <c r="C84" s="159"/>
      <c r="D84" s="160"/>
      <c r="E84" s="93">
        <f>(E53*E74+G53*G74+I53*I74+K53*K74+E78)*H84*J84/1000</f>
        <v>0</v>
      </c>
      <c r="F84" s="90" t="s">
        <v>26</v>
      </c>
      <c r="G84" s="151" t="s">
        <v>64</v>
      </c>
      <c r="H84" s="112"/>
      <c r="I84" s="151" t="s">
        <v>65</v>
      </c>
      <c r="J84" s="112"/>
      <c r="K84" s="151"/>
      <c r="L84" s="151"/>
      <c r="M84" s="113"/>
      <c r="N84" s="37"/>
      <c r="S84" s="39"/>
      <c r="T84" s="39"/>
    </row>
    <row r="85" spans="1:22" s="38" customFormat="1" ht="12.75" customHeight="1" x14ac:dyDescent="0.2">
      <c r="A85" s="34"/>
      <c r="B85" s="161" t="s">
        <v>66</v>
      </c>
      <c r="C85" s="161"/>
      <c r="D85" s="162"/>
      <c r="E85" s="93">
        <f>(E53*E74+G53*G74+I53*I74+K53*K74+E78)*J85/1000</f>
        <v>0</v>
      </c>
      <c r="F85" s="90" t="s">
        <v>26</v>
      </c>
      <c r="G85" s="151"/>
      <c r="H85" s="151"/>
      <c r="I85" s="151" t="s">
        <v>65</v>
      </c>
      <c r="J85" s="112"/>
      <c r="K85" s="151"/>
      <c r="L85" s="151"/>
      <c r="M85" s="113"/>
      <c r="N85" s="37"/>
      <c r="S85" s="39"/>
      <c r="T85" s="39"/>
    </row>
    <row r="86" spans="1:22" s="38" customFormat="1" ht="12.75" customHeight="1" x14ac:dyDescent="0.2">
      <c r="A86" s="34"/>
      <c r="B86" s="157"/>
      <c r="C86" s="157"/>
      <c r="D86" s="158"/>
      <c r="E86" s="71"/>
      <c r="F86" s="90" t="s">
        <v>26</v>
      </c>
      <c r="G86" s="151"/>
      <c r="H86" s="151"/>
      <c r="I86" s="151"/>
      <c r="J86" s="134"/>
      <c r="K86" s="151"/>
      <c r="L86" s="151"/>
      <c r="M86" s="113"/>
      <c r="N86" s="37"/>
      <c r="S86" s="39"/>
      <c r="T86" s="39"/>
    </row>
    <row r="87" spans="1:22" s="38" customFormat="1" ht="12.75" customHeight="1" x14ac:dyDescent="0.2">
      <c r="A87" s="34"/>
      <c r="B87" s="157"/>
      <c r="C87" s="157"/>
      <c r="D87" s="158"/>
      <c r="E87" s="71"/>
      <c r="F87" s="90" t="s">
        <v>26</v>
      </c>
      <c r="G87" s="151"/>
      <c r="H87" s="151"/>
      <c r="I87" s="151"/>
      <c r="J87" s="114"/>
      <c r="K87" s="151"/>
      <c r="L87" s="151"/>
      <c r="M87" s="113"/>
      <c r="N87" s="37"/>
      <c r="S87" s="39"/>
      <c r="T87" s="39"/>
    </row>
    <row r="88" spans="1:22" s="151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1"/>
      <c r="D89" s="15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5247F-0E19-4447-8454-7EBD9CF60865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74" t="s">
        <v>2</v>
      </c>
      <c r="B3" s="175"/>
      <c r="C3" s="176"/>
      <c r="D3" s="177"/>
      <c r="E3" s="177"/>
      <c r="F3" s="178"/>
      <c r="G3" s="11" t="s">
        <v>3</v>
      </c>
      <c r="H3" s="176"/>
      <c r="I3" s="177"/>
      <c r="J3" s="177"/>
      <c r="K3" s="177"/>
      <c r="L3" s="177"/>
      <c r="M3" s="178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7"/>
      <c r="B4" s="148"/>
      <c r="C4" s="16"/>
      <c r="D4" s="16"/>
      <c r="E4" s="11"/>
      <c r="F4" s="148"/>
      <c r="G4" s="148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7" t="s">
        <v>4</v>
      </c>
      <c r="B5" s="148"/>
      <c r="C5" s="16"/>
      <c r="D5" s="176"/>
      <c r="E5" s="177"/>
      <c r="F5" s="177"/>
      <c r="G5" s="177"/>
      <c r="H5" s="177"/>
      <c r="I5" s="177"/>
      <c r="J5" s="177"/>
      <c r="K5" s="177"/>
      <c r="L5" s="177"/>
      <c r="M5" s="178"/>
      <c r="N5" s="12"/>
      <c r="S5" s="18"/>
      <c r="T5" s="18"/>
    </row>
    <row r="6" spans="1:25" s="13" customFormat="1" ht="5.25" customHeight="1" x14ac:dyDescent="0.2">
      <c r="A6" s="147"/>
      <c r="B6" s="148"/>
      <c r="C6" s="16"/>
      <c r="D6" s="16"/>
      <c r="E6" s="11"/>
      <c r="F6" s="148"/>
      <c r="G6" s="148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7" t="s">
        <v>5</v>
      </c>
      <c r="B7" s="148"/>
      <c r="C7" s="16"/>
      <c r="D7" s="176"/>
      <c r="E7" s="177"/>
      <c r="F7" s="177"/>
      <c r="G7" s="177"/>
      <c r="H7" s="177"/>
      <c r="I7" s="177"/>
      <c r="J7" s="177"/>
      <c r="K7" s="177"/>
      <c r="L7" s="177"/>
      <c r="M7" s="178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1"/>
      <c r="C12" s="151"/>
      <c r="D12" s="151"/>
      <c r="E12" s="166" t="s">
        <v>9</v>
      </c>
      <c r="F12" s="166"/>
      <c r="G12" s="166"/>
      <c r="H12" s="151"/>
      <c r="I12" s="167"/>
      <c r="J12" s="167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1" t="s">
        <v>11</v>
      </c>
      <c r="C16" s="26"/>
      <c r="D16" s="26"/>
      <c r="E16" s="26"/>
      <c r="F16" s="45"/>
      <c r="G16" s="26"/>
      <c r="H16" s="151"/>
      <c r="I16" s="167"/>
      <c r="J16" s="167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1"/>
      <c r="C17" s="151"/>
      <c r="D17" s="151"/>
      <c r="E17" s="151"/>
      <c r="F17" s="48"/>
      <c r="G17" s="151"/>
      <c r="H17" s="151"/>
      <c r="I17" s="151"/>
      <c r="J17" s="151"/>
      <c r="K17" s="151"/>
      <c r="L17" s="151"/>
      <c r="M17" s="151"/>
      <c r="N17" s="37"/>
      <c r="S17" s="39"/>
      <c r="T17" s="39"/>
    </row>
    <row r="18" spans="1:20" s="5" customFormat="1" ht="15" customHeight="1" x14ac:dyDescent="0.2">
      <c r="A18" s="44"/>
      <c r="B18" s="151" t="s">
        <v>12</v>
      </c>
      <c r="C18" s="26"/>
      <c r="D18" s="26"/>
      <c r="E18" s="168"/>
      <c r="F18" s="168"/>
      <c r="G18" s="168"/>
      <c r="H18" s="168"/>
      <c r="I18" s="168"/>
      <c r="J18" s="168"/>
      <c r="K18" s="168"/>
      <c r="L18" s="168"/>
      <c r="M18" s="168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1" t="s">
        <v>15</v>
      </c>
      <c r="D23" s="151"/>
      <c r="E23" s="57"/>
      <c r="F23" s="48"/>
      <c r="G23" s="151" t="s">
        <v>16</v>
      </c>
      <c r="H23" s="151"/>
      <c r="I23" s="151"/>
      <c r="J23" s="151"/>
      <c r="K23" s="58" t="s">
        <v>17</v>
      </c>
      <c r="L23" s="169"/>
      <c r="M23" s="170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1" t="s">
        <v>18</v>
      </c>
      <c r="D25" s="151"/>
      <c r="E25" s="57"/>
      <c r="F25" s="48"/>
      <c r="G25" s="151" t="s">
        <v>19</v>
      </c>
      <c r="H25" s="151"/>
      <c r="I25" s="151"/>
      <c r="J25" s="151"/>
      <c r="K25" s="151"/>
      <c r="L25" s="151"/>
      <c r="M25" s="15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39</v>
      </c>
      <c r="F29" s="151" t="s">
        <v>75</v>
      </c>
      <c r="G29" s="101"/>
      <c r="H29" s="101"/>
      <c r="I29" s="75"/>
      <c r="J29" s="141"/>
      <c r="L29" s="151"/>
      <c r="M29" s="15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9" t="s">
        <v>22</v>
      </c>
      <c r="E34" s="61"/>
      <c r="F34" s="62"/>
      <c r="G34" s="61"/>
      <c r="H34" s="26"/>
      <c r="I34" s="61"/>
      <c r="J34" s="26"/>
      <c r="K34" s="61"/>
      <c r="L34" s="26"/>
      <c r="M34" s="171" t="s">
        <v>23</v>
      </c>
      <c r="N34" s="46"/>
      <c r="S34" s="6"/>
      <c r="T34" s="6"/>
    </row>
    <row r="35" spans="1:21" s="38" customFormat="1" ht="11.25" x14ac:dyDescent="0.2">
      <c r="A35" s="34"/>
      <c r="B35" s="151" t="s">
        <v>9</v>
      </c>
      <c r="C35" s="151"/>
      <c r="D35" s="151"/>
      <c r="E35" s="59"/>
      <c r="F35" s="48"/>
      <c r="G35" s="63"/>
      <c r="H35" s="151"/>
      <c r="I35" s="63"/>
      <c r="J35" s="151"/>
      <c r="K35" s="63"/>
      <c r="L35" s="151"/>
      <c r="M35" s="172"/>
      <c r="N35" s="37"/>
      <c r="S35" s="39"/>
      <c r="T35" s="39"/>
    </row>
    <row r="36" spans="1:21" s="38" customFormat="1" ht="11.25" x14ac:dyDescent="0.2">
      <c r="A36" s="34"/>
      <c r="B36" s="151" t="s">
        <v>24</v>
      </c>
      <c r="C36" s="151"/>
      <c r="D36" s="151"/>
      <c r="E36" s="59"/>
      <c r="F36" s="48"/>
      <c r="G36" s="63"/>
      <c r="H36" s="151"/>
      <c r="I36" s="63"/>
      <c r="J36" s="151"/>
      <c r="K36" s="63"/>
      <c r="L36" s="151"/>
      <c r="M36" s="173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1"/>
      <c r="C38" s="151"/>
      <c r="D38" s="151"/>
      <c r="E38" s="151"/>
      <c r="F38" s="48"/>
      <c r="G38" s="151"/>
      <c r="H38" s="151"/>
      <c r="I38" s="15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1"/>
      <c r="C40" s="151"/>
      <c r="D40" s="151"/>
      <c r="E40" s="151"/>
      <c r="F40" s="48"/>
      <c r="G40" s="151"/>
      <c r="H40" s="151"/>
      <c r="I40" s="15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1" t="s">
        <v>79</v>
      </c>
      <c r="C41" s="151"/>
      <c r="D41" s="151"/>
      <c r="E41" s="131">
        <v>39</v>
      </c>
      <c r="F41" s="132"/>
      <c r="G41" s="131"/>
      <c r="H41" s="133"/>
      <c r="I41" s="131"/>
      <c r="J41" s="133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1" t="s">
        <v>80</v>
      </c>
      <c r="C42" s="151"/>
      <c r="D42" s="151"/>
      <c r="E42" s="131">
        <v>39</v>
      </c>
      <c r="F42" s="132"/>
      <c r="G42" s="131"/>
      <c r="H42" s="133"/>
      <c r="I42" s="131"/>
      <c r="J42" s="133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63" t="s">
        <v>77</v>
      </c>
      <c r="B43" s="164"/>
      <c r="C43" s="151" t="s">
        <v>74</v>
      </c>
      <c r="D43" s="151"/>
      <c r="E43" s="128">
        <f>E42/E29</f>
        <v>1</v>
      </c>
      <c r="F43" s="48"/>
      <c r="G43" s="128">
        <f>G42/E29</f>
        <v>0</v>
      </c>
      <c r="H43" s="15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63" t="s">
        <v>77</v>
      </c>
      <c r="B44" s="164"/>
      <c r="C44" s="151" t="s">
        <v>74</v>
      </c>
      <c r="D44" s="151"/>
      <c r="E44" s="165">
        <f>(E42*E74+G42*G74+I42*I74+K42*K74)/12/E29</f>
        <v>1</v>
      </c>
      <c r="F44" s="165"/>
      <c r="G44" s="165"/>
      <c r="H44" s="165"/>
      <c r="I44" s="165"/>
      <c r="J44" s="165"/>
      <c r="K44" s="165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1"/>
      <c r="C45" s="151"/>
      <c r="D45" s="151"/>
      <c r="E45" s="151"/>
      <c r="F45" s="48"/>
      <c r="G45" s="151"/>
      <c r="H45" s="151"/>
      <c r="I45" s="15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1"/>
      <c r="F46" s="48"/>
      <c r="G46" s="151"/>
      <c r="H46" s="151"/>
      <c r="I46" s="15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1"/>
      <c r="C47" s="151"/>
      <c r="D47" s="151"/>
      <c r="E47" s="151"/>
      <c r="F47" s="48"/>
      <c r="G47" s="151"/>
      <c r="H47" s="151"/>
      <c r="I47" s="15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1" t="s">
        <v>25</v>
      </c>
      <c r="C48" s="151"/>
      <c r="D48" s="15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7" t="s">
        <v>27</v>
      </c>
      <c r="C49" s="157"/>
      <c r="D49" s="158"/>
      <c r="E49" s="71"/>
      <c r="F49" s="139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6" t="s">
        <v>28</v>
      </c>
      <c r="T49" s="156"/>
      <c r="U49" s="38" t="s">
        <v>29</v>
      </c>
    </row>
    <row r="50" spans="1:21" x14ac:dyDescent="0.25">
      <c r="A50" s="34"/>
      <c r="B50" s="157" t="s">
        <v>30</v>
      </c>
      <c r="C50" s="157"/>
      <c r="D50" s="158"/>
      <c r="E50" s="71"/>
      <c r="F50" s="139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57" t="s">
        <v>30</v>
      </c>
      <c r="C51" s="157"/>
      <c r="D51" s="158"/>
      <c r="E51" s="140"/>
      <c r="F51" s="72" t="s">
        <v>26</v>
      </c>
      <c r="G51" s="140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1"/>
      <c r="C54" s="151"/>
      <c r="D54" s="15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1"/>
      <c r="C56" s="151"/>
      <c r="D56" s="15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1" t="s">
        <v>38</v>
      </c>
      <c r="C57" s="151"/>
      <c r="D57" s="151"/>
      <c r="E57" s="89">
        <f>IF(E42=0,0,IF(E48/E42*E41&gt;S60,(S60/E41*E42+E49+E51)*M57,E53*M57))</f>
        <v>0</v>
      </c>
      <c r="F57" s="135" t="s">
        <v>26</v>
      </c>
      <c r="G57" s="89">
        <f>IF(G42=0,0,IF(G48/G42*G41&gt;S60,(S60/G41*G42+G49+G51)*M57,G53*M57))</f>
        <v>0</v>
      </c>
      <c r="H57" s="136" t="s">
        <v>26</v>
      </c>
      <c r="I57" s="89">
        <f>IF(I42=0,0,IF(I48/I42*I41&gt;S60,(S60/I41*I42+I49+I51)*M57,I53*M57))</f>
        <v>0</v>
      </c>
      <c r="J57" s="137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1" t="s">
        <v>40</v>
      </c>
      <c r="C58" s="151"/>
      <c r="D58" s="151"/>
      <c r="E58" s="89">
        <f>IF(E42=0,0,IF(E48/E42*E41&gt;U60,(U60/E41*E42+E49+E51)*M58,E53*M58))</f>
        <v>0</v>
      </c>
      <c r="F58" s="135" t="s">
        <v>26</v>
      </c>
      <c r="G58" s="89">
        <f>IF(G42=0,0,IF(G48/G42*G41&gt;U60,(U60/G41*G42+G49+G51)*M58,G53*M58))</f>
        <v>0</v>
      </c>
      <c r="H58" s="136" t="s">
        <v>26</v>
      </c>
      <c r="I58" s="89">
        <f>IF(I42=0,0,IF(I48/I42*I41&gt;U60,(U60/I41*I42+I49+I51)*M58,I53*M58))</f>
        <v>0</v>
      </c>
      <c r="J58" s="137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1" t="s">
        <v>42</v>
      </c>
      <c r="C59" s="151"/>
      <c r="D59" s="151"/>
      <c r="E59" s="89">
        <f>IF(E42=0,0,IF(E48/E42*E41&gt;U60,(U60/E41*E42+E49+E51)*M59,E53*M59))</f>
        <v>0</v>
      </c>
      <c r="F59" s="135" t="s">
        <v>26</v>
      </c>
      <c r="G59" s="89">
        <f>IF(G42=0,0,IF(G48/G42*G41&gt;U60,(U60/G41*G42+G49+G51)*M59,G53*M59))</f>
        <v>0</v>
      </c>
      <c r="H59" s="136" t="s">
        <v>26</v>
      </c>
      <c r="I59" s="89">
        <f>IF(I42=0,0,IF(I48/I42*I41&gt;U60,(U60/I41*I42+I49+I51)*M59,I53*M59))</f>
        <v>0</v>
      </c>
      <c r="J59" s="137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1" t="s">
        <v>44</v>
      </c>
      <c r="C60" s="151"/>
      <c r="D60" s="151"/>
      <c r="E60" s="89">
        <f>IF(E42=0,0,IF(E48/E42*E41&gt;S60,(S60/E41*E42+E49+E51)*M60,E53*M60))</f>
        <v>0</v>
      </c>
      <c r="F60" s="135" t="s">
        <v>26</v>
      </c>
      <c r="G60" s="89">
        <f>IF(G42=0,0,IF(G48/G42*G41&gt;S60,(S60/G41*G42+G49+G51)*M60,G53*M60))</f>
        <v>0</v>
      </c>
      <c r="H60" s="136" t="s">
        <v>26</v>
      </c>
      <c r="I60" s="89">
        <f>IF(I42=0,0,IF(I48/I42*I41&gt;S60,(S60/I41*I42+I49+I51)*M60,I53*M60))</f>
        <v>0</v>
      </c>
      <c r="J60" s="137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1"/>
      <c r="D61" s="151"/>
      <c r="E61" s="89">
        <f>IF(E42=0,0,IF(E48/E42*E41&gt;S60,(S60/E41*E42+E49+E51)*M61,E53*M61))</f>
        <v>0</v>
      </c>
      <c r="F61" s="135" t="s">
        <v>26</v>
      </c>
      <c r="G61" s="89">
        <f>IF(G42=0,0,IF(G48/G42*G41&gt;S60,(S60/G41*G42+G49+G51)*M61,G53*M61))</f>
        <v>0</v>
      </c>
      <c r="H61" s="136" t="s">
        <v>26</v>
      </c>
      <c r="I61" s="89">
        <f>IF(I42=0,0,IF(I48/I42*I41&gt;S60,(S60/I41*I42+I49+I51)*M61,I53*M61))</f>
        <v>0</v>
      </c>
      <c r="J61" s="137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1" t="s">
        <v>48</v>
      </c>
      <c r="C64" s="151"/>
      <c r="D64" s="151"/>
      <c r="E64" s="89">
        <f>(E52-E51)*M64</f>
        <v>0</v>
      </c>
      <c r="F64" s="135" t="s">
        <v>26</v>
      </c>
      <c r="G64" s="89">
        <f>(G52-G51)*M64</f>
        <v>0</v>
      </c>
      <c r="H64" s="136" t="s">
        <v>26</v>
      </c>
      <c r="I64" s="89">
        <f>(I52-I51)*M64</f>
        <v>0</v>
      </c>
      <c r="J64" s="137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7"/>
      <c r="C65" s="157"/>
      <c r="D65" s="158"/>
      <c r="E65" s="89">
        <f>$E$53*M65</f>
        <v>0</v>
      </c>
      <c r="F65" s="135" t="s">
        <v>26</v>
      </c>
      <c r="G65" s="89">
        <f>$G$53*M65</f>
        <v>0</v>
      </c>
      <c r="H65" s="136" t="s">
        <v>26</v>
      </c>
      <c r="I65" s="89">
        <f>$I$53*M65</f>
        <v>0</v>
      </c>
      <c r="J65" s="137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1"/>
      <c r="D68" s="151"/>
      <c r="E68" s="89">
        <f>$E$53*M68</f>
        <v>0</v>
      </c>
      <c r="F68" s="135" t="s">
        <v>26</v>
      </c>
      <c r="G68" s="89">
        <f>$G$53*M68</f>
        <v>0</v>
      </c>
      <c r="H68" s="136" t="s">
        <v>26</v>
      </c>
      <c r="I68" s="89">
        <f>$I$53*M68</f>
        <v>0</v>
      </c>
      <c r="J68" s="137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1" t="s">
        <v>51</v>
      </c>
      <c r="C69" s="151"/>
      <c r="D69" s="151"/>
      <c r="E69" s="89">
        <f>$E$53*M69</f>
        <v>0</v>
      </c>
      <c r="F69" s="135" t="s">
        <v>26</v>
      </c>
      <c r="G69" s="89">
        <f>$G$53*M69</f>
        <v>0</v>
      </c>
      <c r="H69" s="136" t="s">
        <v>26</v>
      </c>
      <c r="I69" s="89">
        <f>$I$53*M69</f>
        <v>0</v>
      </c>
      <c r="J69" s="137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1" t="s">
        <v>52</v>
      </c>
      <c r="C70" s="151"/>
      <c r="D70" s="151"/>
      <c r="E70" s="89">
        <f>$E$53*M70</f>
        <v>0</v>
      </c>
      <c r="F70" s="135" t="s">
        <v>26</v>
      </c>
      <c r="G70" s="89">
        <f>$G$53*M70</f>
        <v>0</v>
      </c>
      <c r="H70" s="136" t="s">
        <v>26</v>
      </c>
      <c r="I70" s="89">
        <f>$I$53*M70</f>
        <v>0</v>
      </c>
      <c r="J70" s="137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1"/>
      <c r="D73" s="151"/>
      <c r="E73" s="94"/>
      <c r="F73" s="83"/>
      <c r="G73" s="102"/>
      <c r="H73" s="85"/>
      <c r="I73" s="102"/>
      <c r="J73" s="103"/>
      <c r="K73" s="102"/>
      <c r="L73" s="103"/>
      <c r="M73" s="15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1" t="s">
        <v>55</v>
      </c>
      <c r="C74" s="151"/>
      <c r="D74" s="151"/>
      <c r="E74" s="105">
        <v>12</v>
      </c>
      <c r="F74" s="83"/>
      <c r="G74" s="105"/>
      <c r="H74" s="85"/>
      <c r="I74" s="105"/>
      <c r="J74" s="106"/>
      <c r="K74" s="105"/>
      <c r="L74" s="106"/>
      <c r="M74" s="151"/>
      <c r="N74" s="37"/>
      <c r="S74" s="39"/>
      <c r="T74" s="39"/>
    </row>
    <row r="75" spans="1:21" s="38" customFormat="1" ht="15" customHeight="1" x14ac:dyDescent="0.2">
      <c r="A75" s="34"/>
      <c r="B75" s="151" t="s">
        <v>56</v>
      </c>
      <c r="C75" s="151"/>
      <c r="D75" s="15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1"/>
      <c r="N75" s="37"/>
      <c r="S75" s="39"/>
      <c r="T75" s="39"/>
    </row>
    <row r="76" spans="1:21" s="38" customFormat="1" ht="5.25" customHeight="1" x14ac:dyDescent="0.2">
      <c r="A76" s="34"/>
      <c r="B76" s="151"/>
      <c r="C76" s="151"/>
      <c r="D76" s="151"/>
      <c r="E76" s="107"/>
      <c r="F76" s="48"/>
      <c r="G76" s="151"/>
      <c r="H76" s="151"/>
      <c r="I76" s="151"/>
      <c r="J76" s="151"/>
      <c r="K76" s="151"/>
      <c r="L76" s="151"/>
      <c r="M76" s="15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59" t="s">
        <v>59</v>
      </c>
      <c r="C78" s="159"/>
      <c r="D78" s="160"/>
      <c r="E78" s="138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59" t="s">
        <v>60</v>
      </c>
      <c r="C79" s="159"/>
      <c r="D79" s="160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59" t="s">
        <v>61</v>
      </c>
      <c r="C80" s="159"/>
      <c r="D80" s="160"/>
      <c r="E80" s="93">
        <f>$E$78*M80</f>
        <v>0</v>
      </c>
      <c r="F80" s="90" t="s">
        <v>26</v>
      </c>
      <c r="G80" s="109"/>
      <c r="H80" s="151"/>
      <c r="I80" s="151"/>
      <c r="J80" s="151"/>
      <c r="K80" s="151"/>
      <c r="L80" s="15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59" t="s">
        <v>62</v>
      </c>
      <c r="C81" s="159"/>
      <c r="D81" s="160"/>
      <c r="E81" s="93">
        <f>$E$78*M81</f>
        <v>0</v>
      </c>
      <c r="F81" s="90" t="s">
        <v>26</v>
      </c>
      <c r="G81" s="151"/>
      <c r="H81" s="151"/>
      <c r="I81" s="151"/>
      <c r="J81" s="151"/>
      <c r="K81" s="151"/>
      <c r="L81" s="15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59"/>
      <c r="C82" s="159"/>
      <c r="D82" s="160"/>
      <c r="E82" s="110">
        <f>$E$78*M82</f>
        <v>0</v>
      </c>
      <c r="F82" s="90" t="s">
        <v>26</v>
      </c>
      <c r="G82" s="151"/>
      <c r="H82" s="151"/>
      <c r="I82" s="151"/>
      <c r="J82" s="151"/>
      <c r="K82" s="151"/>
      <c r="L82" s="15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59"/>
      <c r="C83" s="159"/>
      <c r="D83" s="160"/>
      <c r="E83" s="110">
        <f>$E$78*M83</f>
        <v>0</v>
      </c>
      <c r="F83" s="90" t="s">
        <v>26</v>
      </c>
      <c r="G83" s="151"/>
      <c r="H83" s="151"/>
      <c r="I83" s="151"/>
      <c r="J83" s="151"/>
      <c r="K83" s="151"/>
      <c r="L83" s="151"/>
      <c r="M83" s="111"/>
      <c r="N83" s="37"/>
      <c r="S83" s="39"/>
      <c r="T83" s="39"/>
    </row>
    <row r="84" spans="1:22" s="38" customFormat="1" ht="12.75" customHeight="1" x14ac:dyDescent="0.2">
      <c r="A84" s="34"/>
      <c r="B84" s="159" t="s">
        <v>63</v>
      </c>
      <c r="C84" s="159"/>
      <c r="D84" s="160"/>
      <c r="E84" s="93">
        <f>(E53*E74+G53*G74+I53*I74+K53*K74+E78)*H84*J84/1000</f>
        <v>0</v>
      </c>
      <c r="F84" s="90" t="s">
        <v>26</v>
      </c>
      <c r="G84" s="151" t="s">
        <v>64</v>
      </c>
      <c r="H84" s="112"/>
      <c r="I84" s="151" t="s">
        <v>65</v>
      </c>
      <c r="J84" s="112"/>
      <c r="K84" s="151"/>
      <c r="L84" s="151"/>
      <c r="M84" s="113"/>
      <c r="N84" s="37"/>
      <c r="S84" s="39"/>
      <c r="T84" s="39"/>
    </row>
    <row r="85" spans="1:22" s="38" customFormat="1" ht="12.75" customHeight="1" x14ac:dyDescent="0.2">
      <c r="A85" s="34"/>
      <c r="B85" s="161" t="s">
        <v>66</v>
      </c>
      <c r="C85" s="161"/>
      <c r="D85" s="162"/>
      <c r="E85" s="93">
        <f>(E53*E74+G53*G74+I53*I74+K53*K74+E78)*J85/1000</f>
        <v>0</v>
      </c>
      <c r="F85" s="90" t="s">
        <v>26</v>
      </c>
      <c r="G85" s="151"/>
      <c r="H85" s="151"/>
      <c r="I85" s="151" t="s">
        <v>65</v>
      </c>
      <c r="J85" s="112"/>
      <c r="K85" s="151"/>
      <c r="L85" s="151"/>
      <c r="M85" s="113"/>
      <c r="N85" s="37"/>
      <c r="S85" s="39"/>
      <c r="T85" s="39"/>
    </row>
    <row r="86" spans="1:22" s="38" customFormat="1" ht="12.75" customHeight="1" x14ac:dyDescent="0.2">
      <c r="A86" s="34"/>
      <c r="B86" s="157"/>
      <c r="C86" s="157"/>
      <c r="D86" s="158"/>
      <c r="E86" s="71"/>
      <c r="F86" s="90" t="s">
        <v>26</v>
      </c>
      <c r="G86" s="151"/>
      <c r="H86" s="151"/>
      <c r="I86" s="151"/>
      <c r="J86" s="134"/>
      <c r="K86" s="151"/>
      <c r="L86" s="151"/>
      <c r="M86" s="113"/>
      <c r="N86" s="37"/>
      <c r="S86" s="39"/>
      <c r="T86" s="39"/>
    </row>
    <row r="87" spans="1:22" s="38" customFormat="1" ht="12.75" customHeight="1" x14ac:dyDescent="0.2">
      <c r="A87" s="34"/>
      <c r="B87" s="157"/>
      <c r="C87" s="157"/>
      <c r="D87" s="158"/>
      <c r="E87" s="71"/>
      <c r="F87" s="90" t="s">
        <v>26</v>
      </c>
      <c r="G87" s="151"/>
      <c r="H87" s="151"/>
      <c r="I87" s="151"/>
      <c r="J87" s="114"/>
      <c r="K87" s="151"/>
      <c r="L87" s="151"/>
      <c r="M87" s="113"/>
      <c r="N87" s="37"/>
      <c r="S87" s="39"/>
      <c r="T87" s="39"/>
    </row>
    <row r="88" spans="1:22" s="151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1"/>
      <c r="D89" s="15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304D-6AA1-4F2C-81D1-C06C4EED258B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74" t="s">
        <v>2</v>
      </c>
      <c r="B3" s="175"/>
      <c r="C3" s="176"/>
      <c r="D3" s="177"/>
      <c r="E3" s="177"/>
      <c r="F3" s="178"/>
      <c r="G3" s="11" t="s">
        <v>3</v>
      </c>
      <c r="H3" s="176"/>
      <c r="I3" s="177"/>
      <c r="J3" s="177"/>
      <c r="K3" s="177"/>
      <c r="L3" s="177"/>
      <c r="M3" s="178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7"/>
      <c r="B4" s="148"/>
      <c r="C4" s="16"/>
      <c r="D4" s="16"/>
      <c r="E4" s="11"/>
      <c r="F4" s="148"/>
      <c r="G4" s="148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7" t="s">
        <v>4</v>
      </c>
      <c r="B5" s="148"/>
      <c r="C5" s="16"/>
      <c r="D5" s="176"/>
      <c r="E5" s="177"/>
      <c r="F5" s="177"/>
      <c r="G5" s="177"/>
      <c r="H5" s="177"/>
      <c r="I5" s="177"/>
      <c r="J5" s="177"/>
      <c r="K5" s="177"/>
      <c r="L5" s="177"/>
      <c r="M5" s="178"/>
      <c r="N5" s="12"/>
      <c r="S5" s="18"/>
      <c r="T5" s="18"/>
    </row>
    <row r="6" spans="1:25" s="13" customFormat="1" ht="5.25" customHeight="1" x14ac:dyDescent="0.2">
      <c r="A6" s="147"/>
      <c r="B6" s="148"/>
      <c r="C6" s="16"/>
      <c r="D6" s="16"/>
      <c r="E6" s="11"/>
      <c r="F6" s="148"/>
      <c r="G6" s="148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7" t="s">
        <v>5</v>
      </c>
      <c r="B7" s="148"/>
      <c r="C7" s="16"/>
      <c r="D7" s="176"/>
      <c r="E7" s="177"/>
      <c r="F7" s="177"/>
      <c r="G7" s="177"/>
      <c r="H7" s="177"/>
      <c r="I7" s="177"/>
      <c r="J7" s="177"/>
      <c r="K7" s="177"/>
      <c r="L7" s="177"/>
      <c r="M7" s="178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1"/>
      <c r="C12" s="151"/>
      <c r="D12" s="151"/>
      <c r="E12" s="166" t="s">
        <v>9</v>
      </c>
      <c r="F12" s="166"/>
      <c r="G12" s="166"/>
      <c r="H12" s="151"/>
      <c r="I12" s="167"/>
      <c r="J12" s="167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1" t="s">
        <v>11</v>
      </c>
      <c r="C16" s="26"/>
      <c r="D16" s="26"/>
      <c r="E16" s="26"/>
      <c r="F16" s="45"/>
      <c r="G16" s="26"/>
      <c r="H16" s="151"/>
      <c r="I16" s="167"/>
      <c r="J16" s="167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1"/>
      <c r="C17" s="151"/>
      <c r="D17" s="151"/>
      <c r="E17" s="151"/>
      <c r="F17" s="48"/>
      <c r="G17" s="151"/>
      <c r="H17" s="151"/>
      <c r="I17" s="151"/>
      <c r="J17" s="151"/>
      <c r="K17" s="151"/>
      <c r="L17" s="151"/>
      <c r="M17" s="151"/>
      <c r="N17" s="37"/>
      <c r="S17" s="39"/>
      <c r="T17" s="39"/>
    </row>
    <row r="18" spans="1:20" s="5" customFormat="1" ht="15" customHeight="1" x14ac:dyDescent="0.2">
      <c r="A18" s="44"/>
      <c r="B18" s="151" t="s">
        <v>12</v>
      </c>
      <c r="C18" s="26"/>
      <c r="D18" s="26"/>
      <c r="E18" s="168"/>
      <c r="F18" s="168"/>
      <c r="G18" s="168"/>
      <c r="H18" s="168"/>
      <c r="I18" s="168"/>
      <c r="J18" s="168"/>
      <c r="K18" s="168"/>
      <c r="L18" s="168"/>
      <c r="M18" s="168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1" t="s">
        <v>15</v>
      </c>
      <c r="D23" s="151"/>
      <c r="E23" s="57"/>
      <c r="F23" s="48"/>
      <c r="G23" s="151" t="s">
        <v>16</v>
      </c>
      <c r="H23" s="151"/>
      <c r="I23" s="151"/>
      <c r="J23" s="151"/>
      <c r="K23" s="58" t="s">
        <v>17</v>
      </c>
      <c r="L23" s="169"/>
      <c r="M23" s="170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1" t="s">
        <v>18</v>
      </c>
      <c r="D25" s="151"/>
      <c r="E25" s="57"/>
      <c r="F25" s="48"/>
      <c r="G25" s="151" t="s">
        <v>19</v>
      </c>
      <c r="H25" s="151"/>
      <c r="I25" s="151"/>
      <c r="J25" s="151"/>
      <c r="K25" s="151"/>
      <c r="L25" s="151"/>
      <c r="M25" s="15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39</v>
      </c>
      <c r="F29" s="151" t="s">
        <v>75</v>
      </c>
      <c r="G29" s="101"/>
      <c r="H29" s="101"/>
      <c r="I29" s="75"/>
      <c r="J29" s="141"/>
      <c r="L29" s="151"/>
      <c r="M29" s="15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9" t="s">
        <v>22</v>
      </c>
      <c r="E34" s="61"/>
      <c r="F34" s="62"/>
      <c r="G34" s="61"/>
      <c r="H34" s="26"/>
      <c r="I34" s="61"/>
      <c r="J34" s="26"/>
      <c r="K34" s="61"/>
      <c r="L34" s="26"/>
      <c r="M34" s="171" t="s">
        <v>23</v>
      </c>
      <c r="N34" s="46"/>
      <c r="S34" s="6"/>
      <c r="T34" s="6"/>
    </row>
    <row r="35" spans="1:21" s="38" customFormat="1" ht="11.25" x14ac:dyDescent="0.2">
      <c r="A35" s="34"/>
      <c r="B35" s="151" t="s">
        <v>9</v>
      </c>
      <c r="C35" s="151"/>
      <c r="D35" s="151"/>
      <c r="E35" s="59"/>
      <c r="F35" s="48"/>
      <c r="G35" s="63"/>
      <c r="H35" s="151"/>
      <c r="I35" s="63"/>
      <c r="J35" s="151"/>
      <c r="K35" s="63"/>
      <c r="L35" s="151"/>
      <c r="M35" s="172"/>
      <c r="N35" s="37"/>
      <c r="S35" s="39"/>
      <c r="T35" s="39"/>
    </row>
    <row r="36" spans="1:21" s="38" customFormat="1" ht="11.25" x14ac:dyDescent="0.2">
      <c r="A36" s="34"/>
      <c r="B36" s="151" t="s">
        <v>24</v>
      </c>
      <c r="C36" s="151"/>
      <c r="D36" s="151"/>
      <c r="E36" s="59"/>
      <c r="F36" s="48"/>
      <c r="G36" s="63"/>
      <c r="H36" s="151"/>
      <c r="I36" s="63"/>
      <c r="J36" s="151"/>
      <c r="K36" s="63"/>
      <c r="L36" s="151"/>
      <c r="M36" s="173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1"/>
      <c r="C38" s="151"/>
      <c r="D38" s="151"/>
      <c r="E38" s="151"/>
      <c r="F38" s="48"/>
      <c r="G38" s="151"/>
      <c r="H38" s="151"/>
      <c r="I38" s="15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1"/>
      <c r="C40" s="151"/>
      <c r="D40" s="151"/>
      <c r="E40" s="151"/>
      <c r="F40" s="48"/>
      <c r="G40" s="151"/>
      <c r="H40" s="151"/>
      <c r="I40" s="15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1" t="s">
        <v>79</v>
      </c>
      <c r="C41" s="151"/>
      <c r="D41" s="151"/>
      <c r="E41" s="131">
        <v>39</v>
      </c>
      <c r="F41" s="132"/>
      <c r="G41" s="131"/>
      <c r="H41" s="133"/>
      <c r="I41" s="131"/>
      <c r="J41" s="133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1" t="s">
        <v>80</v>
      </c>
      <c r="C42" s="151"/>
      <c r="D42" s="151"/>
      <c r="E42" s="131">
        <v>39</v>
      </c>
      <c r="F42" s="132"/>
      <c r="G42" s="131"/>
      <c r="H42" s="133"/>
      <c r="I42" s="131"/>
      <c r="J42" s="133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63" t="s">
        <v>77</v>
      </c>
      <c r="B43" s="164"/>
      <c r="C43" s="151" t="s">
        <v>74</v>
      </c>
      <c r="D43" s="151"/>
      <c r="E43" s="128">
        <f>E42/E29</f>
        <v>1</v>
      </c>
      <c r="F43" s="48"/>
      <c r="G43" s="128">
        <f>G42/E29</f>
        <v>0</v>
      </c>
      <c r="H43" s="15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63" t="s">
        <v>77</v>
      </c>
      <c r="B44" s="164"/>
      <c r="C44" s="151" t="s">
        <v>74</v>
      </c>
      <c r="D44" s="151"/>
      <c r="E44" s="165">
        <f>(E42*E74+G42*G74+I42*I74+K42*K74)/12/E29</f>
        <v>1</v>
      </c>
      <c r="F44" s="165"/>
      <c r="G44" s="165"/>
      <c r="H44" s="165"/>
      <c r="I44" s="165"/>
      <c r="J44" s="165"/>
      <c r="K44" s="165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1"/>
      <c r="C45" s="151"/>
      <c r="D45" s="151"/>
      <c r="E45" s="151"/>
      <c r="F45" s="48"/>
      <c r="G45" s="151"/>
      <c r="H45" s="151"/>
      <c r="I45" s="15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1"/>
      <c r="F46" s="48"/>
      <c r="G46" s="151"/>
      <c r="H46" s="151"/>
      <c r="I46" s="15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1"/>
      <c r="C47" s="151"/>
      <c r="D47" s="151"/>
      <c r="E47" s="151"/>
      <c r="F47" s="48"/>
      <c r="G47" s="151"/>
      <c r="H47" s="151"/>
      <c r="I47" s="15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1" t="s">
        <v>25</v>
      </c>
      <c r="C48" s="151"/>
      <c r="D48" s="15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7" t="s">
        <v>27</v>
      </c>
      <c r="C49" s="157"/>
      <c r="D49" s="158"/>
      <c r="E49" s="71"/>
      <c r="F49" s="139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6" t="s">
        <v>28</v>
      </c>
      <c r="T49" s="156"/>
      <c r="U49" s="38" t="s">
        <v>29</v>
      </c>
    </row>
    <row r="50" spans="1:21" x14ac:dyDescent="0.25">
      <c r="A50" s="34"/>
      <c r="B50" s="157" t="s">
        <v>30</v>
      </c>
      <c r="C50" s="157"/>
      <c r="D50" s="158"/>
      <c r="E50" s="71"/>
      <c r="F50" s="139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57" t="s">
        <v>30</v>
      </c>
      <c r="C51" s="157"/>
      <c r="D51" s="158"/>
      <c r="E51" s="140"/>
      <c r="F51" s="72" t="s">
        <v>26</v>
      </c>
      <c r="G51" s="140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1"/>
      <c r="C54" s="151"/>
      <c r="D54" s="15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1"/>
      <c r="C56" s="151"/>
      <c r="D56" s="15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1" t="s">
        <v>38</v>
      </c>
      <c r="C57" s="151"/>
      <c r="D57" s="151"/>
      <c r="E57" s="89">
        <f>IF(E42=0,0,IF(E48/E42*E41&gt;S60,(S60/E41*E42+E49+E51)*M57,E53*M57))</f>
        <v>0</v>
      </c>
      <c r="F57" s="135" t="s">
        <v>26</v>
      </c>
      <c r="G57" s="89">
        <f>IF(G42=0,0,IF(G48/G42*G41&gt;S60,(S60/G41*G42+G49+G51)*M57,G53*M57))</f>
        <v>0</v>
      </c>
      <c r="H57" s="136" t="s">
        <v>26</v>
      </c>
      <c r="I57" s="89">
        <f>IF(I42=0,0,IF(I48/I42*I41&gt;S60,(S60/I41*I42+I49+I51)*M57,I53*M57))</f>
        <v>0</v>
      </c>
      <c r="J57" s="137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1" t="s">
        <v>40</v>
      </c>
      <c r="C58" s="151"/>
      <c r="D58" s="151"/>
      <c r="E58" s="89">
        <f>IF(E42=0,0,IF(E48/E42*E41&gt;U60,(U60/E41*E42+E49+E51)*M58,E53*M58))</f>
        <v>0</v>
      </c>
      <c r="F58" s="135" t="s">
        <v>26</v>
      </c>
      <c r="G58" s="89">
        <f>IF(G42=0,0,IF(G48/G42*G41&gt;U60,(U60/G41*G42+G49+G51)*M58,G53*M58))</f>
        <v>0</v>
      </c>
      <c r="H58" s="136" t="s">
        <v>26</v>
      </c>
      <c r="I58" s="89">
        <f>IF(I42=0,0,IF(I48/I42*I41&gt;U60,(U60/I41*I42+I49+I51)*M58,I53*M58))</f>
        <v>0</v>
      </c>
      <c r="J58" s="137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1" t="s">
        <v>42</v>
      </c>
      <c r="C59" s="151"/>
      <c r="D59" s="151"/>
      <c r="E59" s="89">
        <f>IF(E42=0,0,IF(E48/E42*E41&gt;U60,(U60/E41*E42+E49+E51)*M59,E53*M59))</f>
        <v>0</v>
      </c>
      <c r="F59" s="135" t="s">
        <v>26</v>
      </c>
      <c r="G59" s="89">
        <f>IF(G42=0,0,IF(G48/G42*G41&gt;U60,(U60/G41*G42+G49+G51)*M59,G53*M59))</f>
        <v>0</v>
      </c>
      <c r="H59" s="136" t="s">
        <v>26</v>
      </c>
      <c r="I59" s="89">
        <f>IF(I42=0,0,IF(I48/I42*I41&gt;U60,(U60/I41*I42+I49+I51)*M59,I53*M59))</f>
        <v>0</v>
      </c>
      <c r="J59" s="137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1" t="s">
        <v>44</v>
      </c>
      <c r="C60" s="151"/>
      <c r="D60" s="151"/>
      <c r="E60" s="89">
        <f>IF(E42=0,0,IF(E48/E42*E41&gt;S60,(S60/E41*E42+E49+E51)*M60,E53*M60))</f>
        <v>0</v>
      </c>
      <c r="F60" s="135" t="s">
        <v>26</v>
      </c>
      <c r="G60" s="89">
        <f>IF(G42=0,0,IF(G48/G42*G41&gt;S60,(S60/G41*G42+G49+G51)*M60,G53*M60))</f>
        <v>0</v>
      </c>
      <c r="H60" s="136" t="s">
        <v>26</v>
      </c>
      <c r="I60" s="89">
        <f>IF(I42=0,0,IF(I48/I42*I41&gt;S60,(S60/I41*I42+I49+I51)*M60,I53*M60))</f>
        <v>0</v>
      </c>
      <c r="J60" s="137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1"/>
      <c r="D61" s="151"/>
      <c r="E61" s="89">
        <f>IF(E42=0,0,IF(E48/E42*E41&gt;S60,(S60/E41*E42+E49+E51)*M61,E53*M61))</f>
        <v>0</v>
      </c>
      <c r="F61" s="135" t="s">
        <v>26</v>
      </c>
      <c r="G61" s="89">
        <f>IF(G42=0,0,IF(G48/G42*G41&gt;S60,(S60/G41*G42+G49+G51)*M61,G53*M61))</f>
        <v>0</v>
      </c>
      <c r="H61" s="136" t="s">
        <v>26</v>
      </c>
      <c r="I61" s="89">
        <f>IF(I42=0,0,IF(I48/I42*I41&gt;S60,(S60/I41*I42+I49+I51)*M61,I53*M61))</f>
        <v>0</v>
      </c>
      <c r="J61" s="137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1" t="s">
        <v>48</v>
      </c>
      <c r="C64" s="151"/>
      <c r="D64" s="151"/>
      <c r="E64" s="89">
        <f>(E52-E51)*M64</f>
        <v>0</v>
      </c>
      <c r="F64" s="135" t="s">
        <v>26</v>
      </c>
      <c r="G64" s="89">
        <f>(G52-G51)*M64</f>
        <v>0</v>
      </c>
      <c r="H64" s="136" t="s">
        <v>26</v>
      </c>
      <c r="I64" s="89">
        <f>(I52-I51)*M64</f>
        <v>0</v>
      </c>
      <c r="J64" s="137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7"/>
      <c r="C65" s="157"/>
      <c r="D65" s="158"/>
      <c r="E65" s="89">
        <f>$E$53*M65</f>
        <v>0</v>
      </c>
      <c r="F65" s="135" t="s">
        <v>26</v>
      </c>
      <c r="G65" s="89">
        <f>$G$53*M65</f>
        <v>0</v>
      </c>
      <c r="H65" s="136" t="s">
        <v>26</v>
      </c>
      <c r="I65" s="89">
        <f>$I$53*M65</f>
        <v>0</v>
      </c>
      <c r="J65" s="137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1"/>
      <c r="D68" s="151"/>
      <c r="E68" s="89">
        <f>$E$53*M68</f>
        <v>0</v>
      </c>
      <c r="F68" s="135" t="s">
        <v>26</v>
      </c>
      <c r="G68" s="89">
        <f>$G$53*M68</f>
        <v>0</v>
      </c>
      <c r="H68" s="136" t="s">
        <v>26</v>
      </c>
      <c r="I68" s="89">
        <f>$I$53*M68</f>
        <v>0</v>
      </c>
      <c r="J68" s="137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1" t="s">
        <v>51</v>
      </c>
      <c r="C69" s="151"/>
      <c r="D69" s="151"/>
      <c r="E69" s="89">
        <f>$E$53*M69</f>
        <v>0</v>
      </c>
      <c r="F69" s="135" t="s">
        <v>26</v>
      </c>
      <c r="G69" s="89">
        <f>$G$53*M69</f>
        <v>0</v>
      </c>
      <c r="H69" s="136" t="s">
        <v>26</v>
      </c>
      <c r="I69" s="89">
        <f>$I$53*M69</f>
        <v>0</v>
      </c>
      <c r="J69" s="137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1" t="s">
        <v>52</v>
      </c>
      <c r="C70" s="151"/>
      <c r="D70" s="151"/>
      <c r="E70" s="89">
        <f>$E$53*M70</f>
        <v>0</v>
      </c>
      <c r="F70" s="135" t="s">
        <v>26</v>
      </c>
      <c r="G70" s="89">
        <f>$G$53*M70</f>
        <v>0</v>
      </c>
      <c r="H70" s="136" t="s">
        <v>26</v>
      </c>
      <c r="I70" s="89">
        <f>$I$53*M70</f>
        <v>0</v>
      </c>
      <c r="J70" s="137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1"/>
      <c r="D73" s="151"/>
      <c r="E73" s="94"/>
      <c r="F73" s="83"/>
      <c r="G73" s="102"/>
      <c r="H73" s="85"/>
      <c r="I73" s="102"/>
      <c r="J73" s="103"/>
      <c r="K73" s="102"/>
      <c r="L73" s="103"/>
      <c r="M73" s="15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1" t="s">
        <v>55</v>
      </c>
      <c r="C74" s="151"/>
      <c r="D74" s="151"/>
      <c r="E74" s="105">
        <v>12</v>
      </c>
      <c r="F74" s="83"/>
      <c r="G74" s="105"/>
      <c r="H74" s="85"/>
      <c r="I74" s="105"/>
      <c r="J74" s="106"/>
      <c r="K74" s="105"/>
      <c r="L74" s="106"/>
      <c r="M74" s="151"/>
      <c r="N74" s="37"/>
      <c r="S74" s="39"/>
      <c r="T74" s="39"/>
    </row>
    <row r="75" spans="1:21" s="38" customFormat="1" ht="15" customHeight="1" x14ac:dyDescent="0.2">
      <c r="A75" s="34"/>
      <c r="B75" s="151" t="s">
        <v>56</v>
      </c>
      <c r="C75" s="151"/>
      <c r="D75" s="15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1"/>
      <c r="N75" s="37"/>
      <c r="S75" s="39"/>
      <c r="T75" s="39"/>
    </row>
    <row r="76" spans="1:21" s="38" customFormat="1" ht="5.25" customHeight="1" x14ac:dyDescent="0.2">
      <c r="A76" s="34"/>
      <c r="B76" s="151"/>
      <c r="C76" s="151"/>
      <c r="D76" s="151"/>
      <c r="E76" s="107"/>
      <c r="F76" s="48"/>
      <c r="G76" s="151"/>
      <c r="H76" s="151"/>
      <c r="I76" s="151"/>
      <c r="J76" s="151"/>
      <c r="K76" s="151"/>
      <c r="L76" s="151"/>
      <c r="M76" s="15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59" t="s">
        <v>59</v>
      </c>
      <c r="C78" s="159"/>
      <c r="D78" s="160"/>
      <c r="E78" s="138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59" t="s">
        <v>60</v>
      </c>
      <c r="C79" s="159"/>
      <c r="D79" s="160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59" t="s">
        <v>61</v>
      </c>
      <c r="C80" s="159"/>
      <c r="D80" s="160"/>
      <c r="E80" s="93">
        <f>$E$78*M80</f>
        <v>0</v>
      </c>
      <c r="F80" s="90" t="s">
        <v>26</v>
      </c>
      <c r="G80" s="109"/>
      <c r="H80" s="151"/>
      <c r="I80" s="151"/>
      <c r="J80" s="151"/>
      <c r="K80" s="151"/>
      <c r="L80" s="15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59" t="s">
        <v>62</v>
      </c>
      <c r="C81" s="159"/>
      <c r="D81" s="160"/>
      <c r="E81" s="93">
        <f>$E$78*M81</f>
        <v>0</v>
      </c>
      <c r="F81" s="90" t="s">
        <v>26</v>
      </c>
      <c r="G81" s="151"/>
      <c r="H81" s="151"/>
      <c r="I81" s="151"/>
      <c r="J81" s="151"/>
      <c r="K81" s="151"/>
      <c r="L81" s="15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59"/>
      <c r="C82" s="159"/>
      <c r="D82" s="160"/>
      <c r="E82" s="110">
        <f>$E$78*M82</f>
        <v>0</v>
      </c>
      <c r="F82" s="90" t="s">
        <v>26</v>
      </c>
      <c r="G82" s="151"/>
      <c r="H82" s="151"/>
      <c r="I82" s="151"/>
      <c r="J82" s="151"/>
      <c r="K82" s="151"/>
      <c r="L82" s="15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59"/>
      <c r="C83" s="159"/>
      <c r="D83" s="160"/>
      <c r="E83" s="110">
        <f>$E$78*M83</f>
        <v>0</v>
      </c>
      <c r="F83" s="90" t="s">
        <v>26</v>
      </c>
      <c r="G83" s="151"/>
      <c r="H83" s="151"/>
      <c r="I83" s="151"/>
      <c r="J83" s="151"/>
      <c r="K83" s="151"/>
      <c r="L83" s="151"/>
      <c r="M83" s="111"/>
      <c r="N83" s="37"/>
      <c r="S83" s="39"/>
      <c r="T83" s="39"/>
    </row>
    <row r="84" spans="1:22" s="38" customFormat="1" ht="12.75" customHeight="1" x14ac:dyDescent="0.2">
      <c r="A84" s="34"/>
      <c r="B84" s="159" t="s">
        <v>63</v>
      </c>
      <c r="C84" s="159"/>
      <c r="D84" s="160"/>
      <c r="E84" s="93">
        <f>(E53*E74+G53*G74+I53*I74+K53*K74+E78)*H84*J84/1000</f>
        <v>0</v>
      </c>
      <c r="F84" s="90" t="s">
        <v>26</v>
      </c>
      <c r="G84" s="151" t="s">
        <v>64</v>
      </c>
      <c r="H84" s="112"/>
      <c r="I84" s="151" t="s">
        <v>65</v>
      </c>
      <c r="J84" s="112"/>
      <c r="K84" s="151"/>
      <c r="L84" s="151"/>
      <c r="M84" s="113"/>
      <c r="N84" s="37"/>
      <c r="S84" s="39"/>
      <c r="T84" s="39"/>
    </row>
    <row r="85" spans="1:22" s="38" customFormat="1" ht="12.75" customHeight="1" x14ac:dyDescent="0.2">
      <c r="A85" s="34"/>
      <c r="B85" s="161" t="s">
        <v>66</v>
      </c>
      <c r="C85" s="161"/>
      <c r="D85" s="162"/>
      <c r="E85" s="93">
        <f>(E53*E74+G53*G74+I53*I74+K53*K74+E78)*J85/1000</f>
        <v>0</v>
      </c>
      <c r="F85" s="90" t="s">
        <v>26</v>
      </c>
      <c r="G85" s="151"/>
      <c r="H85" s="151"/>
      <c r="I85" s="151" t="s">
        <v>65</v>
      </c>
      <c r="J85" s="112"/>
      <c r="K85" s="151"/>
      <c r="L85" s="151"/>
      <c r="M85" s="113"/>
      <c r="N85" s="37"/>
      <c r="S85" s="39"/>
      <c r="T85" s="39"/>
    </row>
    <row r="86" spans="1:22" s="38" customFormat="1" ht="12.75" customHeight="1" x14ac:dyDescent="0.2">
      <c r="A86" s="34"/>
      <c r="B86" s="157"/>
      <c r="C86" s="157"/>
      <c r="D86" s="158"/>
      <c r="E86" s="71"/>
      <c r="F86" s="90" t="s">
        <v>26</v>
      </c>
      <c r="G86" s="151"/>
      <c r="H86" s="151"/>
      <c r="I86" s="151"/>
      <c r="J86" s="134"/>
      <c r="K86" s="151"/>
      <c r="L86" s="151"/>
      <c r="M86" s="113"/>
      <c r="N86" s="37"/>
      <c r="S86" s="39"/>
      <c r="T86" s="39"/>
    </row>
    <row r="87" spans="1:22" s="38" customFormat="1" ht="12.75" customHeight="1" x14ac:dyDescent="0.2">
      <c r="A87" s="34"/>
      <c r="B87" s="157"/>
      <c r="C87" s="157"/>
      <c r="D87" s="158"/>
      <c r="E87" s="71"/>
      <c r="F87" s="90" t="s">
        <v>26</v>
      </c>
      <c r="G87" s="151"/>
      <c r="H87" s="151"/>
      <c r="I87" s="151"/>
      <c r="J87" s="114"/>
      <c r="K87" s="151"/>
      <c r="L87" s="151"/>
      <c r="M87" s="113"/>
      <c r="N87" s="37"/>
      <c r="S87" s="39"/>
      <c r="T87" s="39"/>
    </row>
    <row r="88" spans="1:22" s="151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1"/>
      <c r="D89" s="15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86DB3-B1C6-435D-8E63-66CD3380949A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74" t="s">
        <v>2</v>
      </c>
      <c r="B3" s="175"/>
      <c r="C3" s="176"/>
      <c r="D3" s="177"/>
      <c r="E3" s="177"/>
      <c r="F3" s="178"/>
      <c r="G3" s="11" t="s">
        <v>3</v>
      </c>
      <c r="H3" s="176"/>
      <c r="I3" s="177"/>
      <c r="J3" s="177"/>
      <c r="K3" s="177"/>
      <c r="L3" s="177"/>
      <c r="M3" s="178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7"/>
      <c r="B4" s="148"/>
      <c r="C4" s="16"/>
      <c r="D4" s="16"/>
      <c r="E4" s="11"/>
      <c r="F4" s="148"/>
      <c r="G4" s="148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7" t="s">
        <v>4</v>
      </c>
      <c r="B5" s="148"/>
      <c r="C5" s="16"/>
      <c r="D5" s="176"/>
      <c r="E5" s="177"/>
      <c r="F5" s="177"/>
      <c r="G5" s="177"/>
      <c r="H5" s="177"/>
      <c r="I5" s="177"/>
      <c r="J5" s="177"/>
      <c r="K5" s="177"/>
      <c r="L5" s="177"/>
      <c r="M5" s="178"/>
      <c r="N5" s="12"/>
      <c r="S5" s="18"/>
      <c r="T5" s="18"/>
    </row>
    <row r="6" spans="1:25" s="13" customFormat="1" ht="5.25" customHeight="1" x14ac:dyDescent="0.2">
      <c r="A6" s="147"/>
      <c r="B6" s="148"/>
      <c r="C6" s="16"/>
      <c r="D6" s="16"/>
      <c r="E6" s="11"/>
      <c r="F6" s="148"/>
      <c r="G6" s="148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7" t="s">
        <v>5</v>
      </c>
      <c r="B7" s="148"/>
      <c r="C7" s="16"/>
      <c r="D7" s="176"/>
      <c r="E7" s="177"/>
      <c r="F7" s="177"/>
      <c r="G7" s="177"/>
      <c r="H7" s="177"/>
      <c r="I7" s="177"/>
      <c r="J7" s="177"/>
      <c r="K7" s="177"/>
      <c r="L7" s="177"/>
      <c r="M7" s="178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1"/>
      <c r="C12" s="151"/>
      <c r="D12" s="151"/>
      <c r="E12" s="166" t="s">
        <v>9</v>
      </c>
      <c r="F12" s="166"/>
      <c r="G12" s="166"/>
      <c r="H12" s="151"/>
      <c r="I12" s="167"/>
      <c r="J12" s="167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1" t="s">
        <v>11</v>
      </c>
      <c r="C16" s="26"/>
      <c r="D16" s="26"/>
      <c r="E16" s="26"/>
      <c r="F16" s="45"/>
      <c r="G16" s="26"/>
      <c r="H16" s="151"/>
      <c r="I16" s="167"/>
      <c r="J16" s="167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1"/>
      <c r="C17" s="151"/>
      <c r="D17" s="151"/>
      <c r="E17" s="151"/>
      <c r="F17" s="48"/>
      <c r="G17" s="151"/>
      <c r="H17" s="151"/>
      <c r="I17" s="151"/>
      <c r="J17" s="151"/>
      <c r="K17" s="151"/>
      <c r="L17" s="151"/>
      <c r="M17" s="151"/>
      <c r="N17" s="37"/>
      <c r="S17" s="39"/>
      <c r="T17" s="39"/>
    </row>
    <row r="18" spans="1:20" s="5" customFormat="1" ht="15" customHeight="1" x14ac:dyDescent="0.2">
      <c r="A18" s="44"/>
      <c r="B18" s="151" t="s">
        <v>12</v>
      </c>
      <c r="C18" s="26"/>
      <c r="D18" s="26"/>
      <c r="E18" s="168"/>
      <c r="F18" s="168"/>
      <c r="G18" s="168"/>
      <c r="H18" s="168"/>
      <c r="I18" s="168"/>
      <c r="J18" s="168"/>
      <c r="K18" s="168"/>
      <c r="L18" s="168"/>
      <c r="M18" s="168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1" t="s">
        <v>15</v>
      </c>
      <c r="D23" s="151"/>
      <c r="E23" s="57"/>
      <c r="F23" s="48"/>
      <c r="G23" s="151" t="s">
        <v>16</v>
      </c>
      <c r="H23" s="151"/>
      <c r="I23" s="151"/>
      <c r="J23" s="151"/>
      <c r="K23" s="58" t="s">
        <v>17</v>
      </c>
      <c r="L23" s="169"/>
      <c r="M23" s="170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1" t="s">
        <v>18</v>
      </c>
      <c r="D25" s="151"/>
      <c r="E25" s="57"/>
      <c r="F25" s="48"/>
      <c r="G25" s="151" t="s">
        <v>19</v>
      </c>
      <c r="H25" s="151"/>
      <c r="I25" s="151"/>
      <c r="J25" s="151"/>
      <c r="K25" s="151"/>
      <c r="L25" s="151"/>
      <c r="M25" s="15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39</v>
      </c>
      <c r="F29" s="151" t="s">
        <v>75</v>
      </c>
      <c r="G29" s="101"/>
      <c r="H29" s="101"/>
      <c r="I29" s="75"/>
      <c r="J29" s="141"/>
      <c r="L29" s="151"/>
      <c r="M29" s="15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9" t="s">
        <v>22</v>
      </c>
      <c r="E34" s="61"/>
      <c r="F34" s="62"/>
      <c r="G34" s="61"/>
      <c r="H34" s="26"/>
      <c r="I34" s="61"/>
      <c r="J34" s="26"/>
      <c r="K34" s="61"/>
      <c r="L34" s="26"/>
      <c r="M34" s="171" t="s">
        <v>23</v>
      </c>
      <c r="N34" s="46"/>
      <c r="S34" s="6"/>
      <c r="T34" s="6"/>
    </row>
    <row r="35" spans="1:21" s="38" customFormat="1" ht="11.25" x14ac:dyDescent="0.2">
      <c r="A35" s="34"/>
      <c r="B35" s="151" t="s">
        <v>9</v>
      </c>
      <c r="C35" s="151"/>
      <c r="D35" s="151"/>
      <c r="E35" s="59"/>
      <c r="F35" s="48"/>
      <c r="G35" s="63"/>
      <c r="H35" s="151"/>
      <c r="I35" s="63"/>
      <c r="J35" s="151"/>
      <c r="K35" s="63"/>
      <c r="L35" s="151"/>
      <c r="M35" s="172"/>
      <c r="N35" s="37"/>
      <c r="S35" s="39"/>
      <c r="T35" s="39"/>
    </row>
    <row r="36" spans="1:21" s="38" customFormat="1" ht="11.25" x14ac:dyDescent="0.2">
      <c r="A36" s="34"/>
      <c r="B36" s="151" t="s">
        <v>24</v>
      </c>
      <c r="C36" s="151"/>
      <c r="D36" s="151"/>
      <c r="E36" s="59"/>
      <c r="F36" s="48"/>
      <c r="G36" s="63"/>
      <c r="H36" s="151"/>
      <c r="I36" s="63"/>
      <c r="J36" s="151"/>
      <c r="K36" s="63"/>
      <c r="L36" s="151"/>
      <c r="M36" s="173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1"/>
      <c r="C38" s="151"/>
      <c r="D38" s="151"/>
      <c r="E38" s="151"/>
      <c r="F38" s="48"/>
      <c r="G38" s="151"/>
      <c r="H38" s="151"/>
      <c r="I38" s="15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1"/>
      <c r="C40" s="151"/>
      <c r="D40" s="151"/>
      <c r="E40" s="151"/>
      <c r="F40" s="48"/>
      <c r="G40" s="151"/>
      <c r="H40" s="151"/>
      <c r="I40" s="15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1" t="s">
        <v>79</v>
      </c>
      <c r="C41" s="151"/>
      <c r="D41" s="151"/>
      <c r="E41" s="131">
        <v>39</v>
      </c>
      <c r="F41" s="132"/>
      <c r="G41" s="131"/>
      <c r="H41" s="133"/>
      <c r="I41" s="131"/>
      <c r="J41" s="133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1" t="s">
        <v>80</v>
      </c>
      <c r="C42" s="151"/>
      <c r="D42" s="151"/>
      <c r="E42" s="131">
        <v>39</v>
      </c>
      <c r="F42" s="132"/>
      <c r="G42" s="131"/>
      <c r="H42" s="133"/>
      <c r="I42" s="131"/>
      <c r="J42" s="133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63" t="s">
        <v>77</v>
      </c>
      <c r="B43" s="164"/>
      <c r="C43" s="151" t="s">
        <v>74</v>
      </c>
      <c r="D43" s="151"/>
      <c r="E43" s="128">
        <f>E42/E29</f>
        <v>1</v>
      </c>
      <c r="F43" s="48"/>
      <c r="G43" s="128">
        <f>G42/E29</f>
        <v>0</v>
      </c>
      <c r="H43" s="15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63" t="s">
        <v>77</v>
      </c>
      <c r="B44" s="164"/>
      <c r="C44" s="151" t="s">
        <v>74</v>
      </c>
      <c r="D44" s="151"/>
      <c r="E44" s="165">
        <f>(E42*E74+G42*G74+I42*I74+K42*K74)/12/E29</f>
        <v>1</v>
      </c>
      <c r="F44" s="165"/>
      <c r="G44" s="165"/>
      <c r="H44" s="165"/>
      <c r="I44" s="165"/>
      <c r="J44" s="165"/>
      <c r="K44" s="165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1"/>
      <c r="C45" s="151"/>
      <c r="D45" s="151"/>
      <c r="E45" s="151"/>
      <c r="F45" s="48"/>
      <c r="G45" s="151"/>
      <c r="H45" s="151"/>
      <c r="I45" s="15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1"/>
      <c r="F46" s="48"/>
      <c r="G46" s="151"/>
      <c r="H46" s="151"/>
      <c r="I46" s="15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1"/>
      <c r="C47" s="151"/>
      <c r="D47" s="151"/>
      <c r="E47" s="151"/>
      <c r="F47" s="48"/>
      <c r="G47" s="151"/>
      <c r="H47" s="151"/>
      <c r="I47" s="15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1" t="s">
        <v>25</v>
      </c>
      <c r="C48" s="151"/>
      <c r="D48" s="15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7" t="s">
        <v>27</v>
      </c>
      <c r="C49" s="157"/>
      <c r="D49" s="158"/>
      <c r="E49" s="71"/>
      <c r="F49" s="139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6" t="s">
        <v>28</v>
      </c>
      <c r="T49" s="156"/>
      <c r="U49" s="38" t="s">
        <v>29</v>
      </c>
    </row>
    <row r="50" spans="1:21" x14ac:dyDescent="0.25">
      <c r="A50" s="34"/>
      <c r="B50" s="157" t="s">
        <v>30</v>
      </c>
      <c r="C50" s="157"/>
      <c r="D50" s="158"/>
      <c r="E50" s="71"/>
      <c r="F50" s="139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57" t="s">
        <v>30</v>
      </c>
      <c r="C51" s="157"/>
      <c r="D51" s="158"/>
      <c r="E51" s="140"/>
      <c r="F51" s="72" t="s">
        <v>26</v>
      </c>
      <c r="G51" s="140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1"/>
      <c r="C54" s="151"/>
      <c r="D54" s="15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1"/>
      <c r="C56" s="151"/>
      <c r="D56" s="15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1" t="s">
        <v>38</v>
      </c>
      <c r="C57" s="151"/>
      <c r="D57" s="151"/>
      <c r="E57" s="89">
        <f>IF(E42=0,0,IF(E48/E42*E41&gt;S60,(S60/E41*E42+E49+E51)*M57,E53*M57))</f>
        <v>0</v>
      </c>
      <c r="F57" s="135" t="s">
        <v>26</v>
      </c>
      <c r="G57" s="89">
        <f>IF(G42=0,0,IF(G48/G42*G41&gt;S60,(S60/G41*G42+G49+G51)*M57,G53*M57))</f>
        <v>0</v>
      </c>
      <c r="H57" s="136" t="s">
        <v>26</v>
      </c>
      <c r="I57" s="89">
        <f>IF(I42=0,0,IF(I48/I42*I41&gt;S60,(S60/I41*I42+I49+I51)*M57,I53*M57))</f>
        <v>0</v>
      </c>
      <c r="J57" s="137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1" t="s">
        <v>40</v>
      </c>
      <c r="C58" s="151"/>
      <c r="D58" s="151"/>
      <c r="E58" s="89">
        <f>IF(E42=0,0,IF(E48/E42*E41&gt;U60,(U60/E41*E42+E49+E51)*M58,E53*M58))</f>
        <v>0</v>
      </c>
      <c r="F58" s="135" t="s">
        <v>26</v>
      </c>
      <c r="G58" s="89">
        <f>IF(G42=0,0,IF(G48/G42*G41&gt;U60,(U60/G41*G42+G49+G51)*M58,G53*M58))</f>
        <v>0</v>
      </c>
      <c r="H58" s="136" t="s">
        <v>26</v>
      </c>
      <c r="I58" s="89">
        <f>IF(I42=0,0,IF(I48/I42*I41&gt;U60,(U60/I41*I42+I49+I51)*M58,I53*M58))</f>
        <v>0</v>
      </c>
      <c r="J58" s="137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1" t="s">
        <v>42</v>
      </c>
      <c r="C59" s="151"/>
      <c r="D59" s="151"/>
      <c r="E59" s="89">
        <f>IF(E42=0,0,IF(E48/E42*E41&gt;U60,(U60/E41*E42+E49+E51)*M59,E53*M59))</f>
        <v>0</v>
      </c>
      <c r="F59" s="135" t="s">
        <v>26</v>
      </c>
      <c r="G59" s="89">
        <f>IF(G42=0,0,IF(G48/G42*G41&gt;U60,(U60/G41*G42+G49+G51)*M59,G53*M59))</f>
        <v>0</v>
      </c>
      <c r="H59" s="136" t="s">
        <v>26</v>
      </c>
      <c r="I59" s="89">
        <f>IF(I42=0,0,IF(I48/I42*I41&gt;U60,(U60/I41*I42+I49+I51)*M59,I53*M59))</f>
        <v>0</v>
      </c>
      <c r="J59" s="137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1" t="s">
        <v>44</v>
      </c>
      <c r="C60" s="151"/>
      <c r="D60" s="151"/>
      <c r="E60" s="89">
        <f>IF(E42=0,0,IF(E48/E42*E41&gt;S60,(S60/E41*E42+E49+E51)*M60,E53*M60))</f>
        <v>0</v>
      </c>
      <c r="F60" s="135" t="s">
        <v>26</v>
      </c>
      <c r="G60" s="89">
        <f>IF(G42=0,0,IF(G48/G42*G41&gt;S60,(S60/G41*G42+G49+G51)*M60,G53*M60))</f>
        <v>0</v>
      </c>
      <c r="H60" s="136" t="s">
        <v>26</v>
      </c>
      <c r="I60" s="89">
        <f>IF(I42=0,0,IF(I48/I42*I41&gt;S60,(S60/I41*I42+I49+I51)*M60,I53*M60))</f>
        <v>0</v>
      </c>
      <c r="J60" s="137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1"/>
      <c r="D61" s="151"/>
      <c r="E61" s="89">
        <f>IF(E42=0,0,IF(E48/E42*E41&gt;S60,(S60/E41*E42+E49+E51)*M61,E53*M61))</f>
        <v>0</v>
      </c>
      <c r="F61" s="135" t="s">
        <v>26</v>
      </c>
      <c r="G61" s="89">
        <f>IF(G42=0,0,IF(G48/G42*G41&gt;S60,(S60/G41*G42+G49+G51)*M61,G53*M61))</f>
        <v>0</v>
      </c>
      <c r="H61" s="136" t="s">
        <v>26</v>
      </c>
      <c r="I61" s="89">
        <f>IF(I42=0,0,IF(I48/I42*I41&gt;S60,(S60/I41*I42+I49+I51)*M61,I53*M61))</f>
        <v>0</v>
      </c>
      <c r="J61" s="137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1" t="s">
        <v>48</v>
      </c>
      <c r="C64" s="151"/>
      <c r="D64" s="151"/>
      <c r="E64" s="89">
        <f>(E52-E51)*M64</f>
        <v>0</v>
      </c>
      <c r="F64" s="135" t="s">
        <v>26</v>
      </c>
      <c r="G64" s="89">
        <f>(G52-G51)*M64</f>
        <v>0</v>
      </c>
      <c r="H64" s="136" t="s">
        <v>26</v>
      </c>
      <c r="I64" s="89">
        <f>(I52-I51)*M64</f>
        <v>0</v>
      </c>
      <c r="J64" s="137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7"/>
      <c r="C65" s="157"/>
      <c r="D65" s="158"/>
      <c r="E65" s="89">
        <f>$E$53*M65</f>
        <v>0</v>
      </c>
      <c r="F65" s="135" t="s">
        <v>26</v>
      </c>
      <c r="G65" s="89">
        <f>$G$53*M65</f>
        <v>0</v>
      </c>
      <c r="H65" s="136" t="s">
        <v>26</v>
      </c>
      <c r="I65" s="89">
        <f>$I$53*M65</f>
        <v>0</v>
      </c>
      <c r="J65" s="137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1"/>
      <c r="D68" s="151"/>
      <c r="E68" s="89">
        <f>$E$53*M68</f>
        <v>0</v>
      </c>
      <c r="F68" s="135" t="s">
        <v>26</v>
      </c>
      <c r="G68" s="89">
        <f>$G$53*M68</f>
        <v>0</v>
      </c>
      <c r="H68" s="136" t="s">
        <v>26</v>
      </c>
      <c r="I68" s="89">
        <f>$I$53*M68</f>
        <v>0</v>
      </c>
      <c r="J68" s="137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1" t="s">
        <v>51</v>
      </c>
      <c r="C69" s="151"/>
      <c r="D69" s="151"/>
      <c r="E69" s="89">
        <f>$E$53*M69</f>
        <v>0</v>
      </c>
      <c r="F69" s="135" t="s">
        <v>26</v>
      </c>
      <c r="G69" s="89">
        <f>$G$53*M69</f>
        <v>0</v>
      </c>
      <c r="H69" s="136" t="s">
        <v>26</v>
      </c>
      <c r="I69" s="89">
        <f>$I$53*M69</f>
        <v>0</v>
      </c>
      <c r="J69" s="137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1" t="s">
        <v>52</v>
      </c>
      <c r="C70" s="151"/>
      <c r="D70" s="151"/>
      <c r="E70" s="89">
        <f>$E$53*M70</f>
        <v>0</v>
      </c>
      <c r="F70" s="135" t="s">
        <v>26</v>
      </c>
      <c r="G70" s="89">
        <f>$G$53*M70</f>
        <v>0</v>
      </c>
      <c r="H70" s="136" t="s">
        <v>26</v>
      </c>
      <c r="I70" s="89">
        <f>$I$53*M70</f>
        <v>0</v>
      </c>
      <c r="J70" s="137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1"/>
      <c r="D73" s="151"/>
      <c r="E73" s="94"/>
      <c r="F73" s="83"/>
      <c r="G73" s="102"/>
      <c r="H73" s="85"/>
      <c r="I73" s="102"/>
      <c r="J73" s="103"/>
      <c r="K73" s="102"/>
      <c r="L73" s="103"/>
      <c r="M73" s="15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1" t="s">
        <v>55</v>
      </c>
      <c r="C74" s="151"/>
      <c r="D74" s="151"/>
      <c r="E74" s="105">
        <v>12</v>
      </c>
      <c r="F74" s="83"/>
      <c r="G74" s="105"/>
      <c r="H74" s="85"/>
      <c r="I74" s="105"/>
      <c r="J74" s="106"/>
      <c r="K74" s="105"/>
      <c r="L74" s="106"/>
      <c r="M74" s="151"/>
      <c r="N74" s="37"/>
      <c r="S74" s="39"/>
      <c r="T74" s="39"/>
    </row>
    <row r="75" spans="1:21" s="38" customFormat="1" ht="15" customHeight="1" x14ac:dyDescent="0.2">
      <c r="A75" s="34"/>
      <c r="B75" s="151" t="s">
        <v>56</v>
      </c>
      <c r="C75" s="151"/>
      <c r="D75" s="15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1"/>
      <c r="N75" s="37"/>
      <c r="S75" s="39"/>
      <c r="T75" s="39"/>
    </row>
    <row r="76" spans="1:21" s="38" customFormat="1" ht="5.25" customHeight="1" x14ac:dyDescent="0.2">
      <c r="A76" s="34"/>
      <c r="B76" s="151"/>
      <c r="C76" s="151"/>
      <c r="D76" s="151"/>
      <c r="E76" s="107"/>
      <c r="F76" s="48"/>
      <c r="G76" s="151"/>
      <c r="H76" s="151"/>
      <c r="I76" s="151"/>
      <c r="J76" s="151"/>
      <c r="K76" s="151"/>
      <c r="L76" s="151"/>
      <c r="M76" s="15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59" t="s">
        <v>59</v>
      </c>
      <c r="C78" s="159"/>
      <c r="D78" s="160"/>
      <c r="E78" s="138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59" t="s">
        <v>60</v>
      </c>
      <c r="C79" s="159"/>
      <c r="D79" s="160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59" t="s">
        <v>61</v>
      </c>
      <c r="C80" s="159"/>
      <c r="D80" s="160"/>
      <c r="E80" s="93">
        <f>$E$78*M80</f>
        <v>0</v>
      </c>
      <c r="F80" s="90" t="s">
        <v>26</v>
      </c>
      <c r="G80" s="109"/>
      <c r="H80" s="151"/>
      <c r="I80" s="151"/>
      <c r="J80" s="151"/>
      <c r="K80" s="151"/>
      <c r="L80" s="15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59" t="s">
        <v>62</v>
      </c>
      <c r="C81" s="159"/>
      <c r="D81" s="160"/>
      <c r="E81" s="93">
        <f>$E$78*M81</f>
        <v>0</v>
      </c>
      <c r="F81" s="90" t="s">
        <v>26</v>
      </c>
      <c r="G81" s="151"/>
      <c r="H81" s="151"/>
      <c r="I81" s="151"/>
      <c r="J81" s="151"/>
      <c r="K81" s="151"/>
      <c r="L81" s="15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59"/>
      <c r="C82" s="159"/>
      <c r="D82" s="160"/>
      <c r="E82" s="110">
        <f>$E$78*M82</f>
        <v>0</v>
      </c>
      <c r="F82" s="90" t="s">
        <v>26</v>
      </c>
      <c r="G82" s="151"/>
      <c r="H82" s="151"/>
      <c r="I82" s="151"/>
      <c r="J82" s="151"/>
      <c r="K82" s="151"/>
      <c r="L82" s="15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59"/>
      <c r="C83" s="159"/>
      <c r="D83" s="160"/>
      <c r="E83" s="110">
        <f>$E$78*M83</f>
        <v>0</v>
      </c>
      <c r="F83" s="90" t="s">
        <v>26</v>
      </c>
      <c r="G83" s="151"/>
      <c r="H83" s="151"/>
      <c r="I83" s="151"/>
      <c r="J83" s="151"/>
      <c r="K83" s="151"/>
      <c r="L83" s="151"/>
      <c r="M83" s="111"/>
      <c r="N83" s="37"/>
      <c r="S83" s="39"/>
      <c r="T83" s="39"/>
    </row>
    <row r="84" spans="1:22" s="38" customFormat="1" ht="12.75" customHeight="1" x14ac:dyDescent="0.2">
      <c r="A84" s="34"/>
      <c r="B84" s="159" t="s">
        <v>63</v>
      </c>
      <c r="C84" s="159"/>
      <c r="D84" s="160"/>
      <c r="E84" s="93">
        <f>(E53*E74+G53*G74+I53*I74+K53*K74+E78)*H84*J84/1000</f>
        <v>0</v>
      </c>
      <c r="F84" s="90" t="s">
        <v>26</v>
      </c>
      <c r="G84" s="151" t="s">
        <v>64</v>
      </c>
      <c r="H84" s="112"/>
      <c r="I84" s="151" t="s">
        <v>65</v>
      </c>
      <c r="J84" s="112"/>
      <c r="K84" s="151"/>
      <c r="L84" s="151"/>
      <c r="M84" s="113"/>
      <c r="N84" s="37"/>
      <c r="S84" s="39"/>
      <c r="T84" s="39"/>
    </row>
    <row r="85" spans="1:22" s="38" customFormat="1" ht="12.75" customHeight="1" x14ac:dyDescent="0.2">
      <c r="A85" s="34"/>
      <c r="B85" s="161" t="s">
        <v>66</v>
      </c>
      <c r="C85" s="161"/>
      <c r="D85" s="162"/>
      <c r="E85" s="93">
        <f>(E53*E74+G53*G74+I53*I74+K53*K74+E78)*J85/1000</f>
        <v>0</v>
      </c>
      <c r="F85" s="90" t="s">
        <v>26</v>
      </c>
      <c r="G85" s="151"/>
      <c r="H85" s="151"/>
      <c r="I85" s="151" t="s">
        <v>65</v>
      </c>
      <c r="J85" s="112"/>
      <c r="K85" s="151"/>
      <c r="L85" s="151"/>
      <c r="M85" s="113"/>
      <c r="N85" s="37"/>
      <c r="S85" s="39"/>
      <c r="T85" s="39"/>
    </row>
    <row r="86" spans="1:22" s="38" customFormat="1" ht="12.75" customHeight="1" x14ac:dyDescent="0.2">
      <c r="A86" s="34"/>
      <c r="B86" s="157"/>
      <c r="C86" s="157"/>
      <c r="D86" s="158"/>
      <c r="E86" s="71"/>
      <c r="F86" s="90" t="s">
        <v>26</v>
      </c>
      <c r="G86" s="151"/>
      <c r="H86" s="151"/>
      <c r="I86" s="151"/>
      <c r="J86" s="134"/>
      <c r="K86" s="151"/>
      <c r="L86" s="151"/>
      <c r="M86" s="113"/>
      <c r="N86" s="37"/>
      <c r="S86" s="39"/>
      <c r="T86" s="39"/>
    </row>
    <row r="87" spans="1:22" s="38" customFormat="1" ht="12.75" customHeight="1" x14ac:dyDescent="0.2">
      <c r="A87" s="34"/>
      <c r="B87" s="157"/>
      <c r="C87" s="157"/>
      <c r="D87" s="158"/>
      <c r="E87" s="71"/>
      <c r="F87" s="90" t="s">
        <v>26</v>
      </c>
      <c r="G87" s="151"/>
      <c r="H87" s="151"/>
      <c r="I87" s="151"/>
      <c r="J87" s="114"/>
      <c r="K87" s="151"/>
      <c r="L87" s="151"/>
      <c r="M87" s="113"/>
      <c r="N87" s="37"/>
      <c r="S87" s="39"/>
      <c r="T87" s="39"/>
    </row>
    <row r="88" spans="1:22" s="151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1"/>
      <c r="D89" s="15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71233-100E-4B7B-8084-AAEEE0FCF123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74" t="s">
        <v>2</v>
      </c>
      <c r="B3" s="175"/>
      <c r="C3" s="176"/>
      <c r="D3" s="177"/>
      <c r="E3" s="177"/>
      <c r="F3" s="178"/>
      <c r="G3" s="11" t="s">
        <v>3</v>
      </c>
      <c r="H3" s="176"/>
      <c r="I3" s="177"/>
      <c r="J3" s="177"/>
      <c r="K3" s="177"/>
      <c r="L3" s="177"/>
      <c r="M3" s="178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7"/>
      <c r="B4" s="148"/>
      <c r="C4" s="16"/>
      <c r="D4" s="16"/>
      <c r="E4" s="11"/>
      <c r="F4" s="148"/>
      <c r="G4" s="148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7" t="s">
        <v>4</v>
      </c>
      <c r="B5" s="148"/>
      <c r="C5" s="16"/>
      <c r="D5" s="176"/>
      <c r="E5" s="177"/>
      <c r="F5" s="177"/>
      <c r="G5" s="177"/>
      <c r="H5" s="177"/>
      <c r="I5" s="177"/>
      <c r="J5" s="177"/>
      <c r="K5" s="177"/>
      <c r="L5" s="177"/>
      <c r="M5" s="178"/>
      <c r="N5" s="12"/>
      <c r="S5" s="18"/>
      <c r="T5" s="18"/>
    </row>
    <row r="6" spans="1:25" s="13" customFormat="1" ht="5.25" customHeight="1" x14ac:dyDescent="0.2">
      <c r="A6" s="147"/>
      <c r="B6" s="148"/>
      <c r="C6" s="16"/>
      <c r="D6" s="16"/>
      <c r="E6" s="11"/>
      <c r="F6" s="148"/>
      <c r="G6" s="148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7" t="s">
        <v>5</v>
      </c>
      <c r="B7" s="148"/>
      <c r="C7" s="16"/>
      <c r="D7" s="176"/>
      <c r="E7" s="177"/>
      <c r="F7" s="177"/>
      <c r="G7" s="177"/>
      <c r="H7" s="177"/>
      <c r="I7" s="177"/>
      <c r="J7" s="177"/>
      <c r="K7" s="177"/>
      <c r="L7" s="177"/>
      <c r="M7" s="178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1"/>
      <c r="C12" s="151"/>
      <c r="D12" s="151"/>
      <c r="E12" s="166" t="s">
        <v>9</v>
      </c>
      <c r="F12" s="166"/>
      <c r="G12" s="166"/>
      <c r="H12" s="151"/>
      <c r="I12" s="167"/>
      <c r="J12" s="167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1" t="s">
        <v>11</v>
      </c>
      <c r="C16" s="26"/>
      <c r="D16" s="26"/>
      <c r="E16" s="26"/>
      <c r="F16" s="45"/>
      <c r="G16" s="26"/>
      <c r="H16" s="151"/>
      <c r="I16" s="167"/>
      <c r="J16" s="167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1"/>
      <c r="C17" s="151"/>
      <c r="D17" s="151"/>
      <c r="E17" s="151"/>
      <c r="F17" s="48"/>
      <c r="G17" s="151"/>
      <c r="H17" s="151"/>
      <c r="I17" s="151"/>
      <c r="J17" s="151"/>
      <c r="K17" s="151"/>
      <c r="L17" s="151"/>
      <c r="M17" s="151"/>
      <c r="N17" s="37"/>
      <c r="S17" s="39"/>
      <c r="T17" s="39"/>
    </row>
    <row r="18" spans="1:20" s="5" customFormat="1" ht="15" customHeight="1" x14ac:dyDescent="0.2">
      <c r="A18" s="44"/>
      <c r="B18" s="151" t="s">
        <v>12</v>
      </c>
      <c r="C18" s="26"/>
      <c r="D18" s="26"/>
      <c r="E18" s="168"/>
      <c r="F18" s="168"/>
      <c r="G18" s="168"/>
      <c r="H18" s="168"/>
      <c r="I18" s="168"/>
      <c r="J18" s="168"/>
      <c r="K18" s="168"/>
      <c r="L18" s="168"/>
      <c r="M18" s="168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1" t="s">
        <v>15</v>
      </c>
      <c r="D23" s="151"/>
      <c r="E23" s="57"/>
      <c r="F23" s="48"/>
      <c r="G23" s="151" t="s">
        <v>16</v>
      </c>
      <c r="H23" s="151"/>
      <c r="I23" s="151"/>
      <c r="J23" s="151"/>
      <c r="K23" s="58" t="s">
        <v>17</v>
      </c>
      <c r="L23" s="169"/>
      <c r="M23" s="170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1" t="s">
        <v>18</v>
      </c>
      <c r="D25" s="151"/>
      <c r="E25" s="57"/>
      <c r="F25" s="48"/>
      <c r="G25" s="151" t="s">
        <v>19</v>
      </c>
      <c r="H25" s="151"/>
      <c r="I25" s="151"/>
      <c r="J25" s="151"/>
      <c r="K25" s="151"/>
      <c r="L25" s="151"/>
      <c r="M25" s="15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39</v>
      </c>
      <c r="F29" s="151" t="s">
        <v>75</v>
      </c>
      <c r="G29" s="101"/>
      <c r="H29" s="101"/>
      <c r="I29" s="75"/>
      <c r="J29" s="141"/>
      <c r="L29" s="151"/>
      <c r="M29" s="15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9" t="s">
        <v>22</v>
      </c>
      <c r="E34" s="61"/>
      <c r="F34" s="62"/>
      <c r="G34" s="61"/>
      <c r="H34" s="26"/>
      <c r="I34" s="61"/>
      <c r="J34" s="26"/>
      <c r="K34" s="61"/>
      <c r="L34" s="26"/>
      <c r="M34" s="171" t="s">
        <v>23</v>
      </c>
      <c r="N34" s="46"/>
      <c r="S34" s="6"/>
      <c r="T34" s="6"/>
    </row>
    <row r="35" spans="1:21" s="38" customFormat="1" ht="11.25" x14ac:dyDescent="0.2">
      <c r="A35" s="34"/>
      <c r="B35" s="151" t="s">
        <v>9</v>
      </c>
      <c r="C35" s="151"/>
      <c r="D35" s="151"/>
      <c r="E35" s="59"/>
      <c r="F35" s="48"/>
      <c r="G35" s="63"/>
      <c r="H35" s="151"/>
      <c r="I35" s="63"/>
      <c r="J35" s="151"/>
      <c r="K35" s="63"/>
      <c r="L35" s="151"/>
      <c r="M35" s="172"/>
      <c r="N35" s="37"/>
      <c r="S35" s="39"/>
      <c r="T35" s="39"/>
    </row>
    <row r="36" spans="1:21" s="38" customFormat="1" ht="11.25" x14ac:dyDescent="0.2">
      <c r="A36" s="34"/>
      <c r="B36" s="151" t="s">
        <v>24</v>
      </c>
      <c r="C36" s="151"/>
      <c r="D36" s="151"/>
      <c r="E36" s="59"/>
      <c r="F36" s="48"/>
      <c r="G36" s="63"/>
      <c r="H36" s="151"/>
      <c r="I36" s="63"/>
      <c r="J36" s="151"/>
      <c r="K36" s="63"/>
      <c r="L36" s="151"/>
      <c r="M36" s="173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1"/>
      <c r="C38" s="151"/>
      <c r="D38" s="151"/>
      <c r="E38" s="151"/>
      <c r="F38" s="48"/>
      <c r="G38" s="151"/>
      <c r="H38" s="151"/>
      <c r="I38" s="15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1"/>
      <c r="C40" s="151"/>
      <c r="D40" s="151"/>
      <c r="E40" s="151"/>
      <c r="F40" s="48"/>
      <c r="G40" s="151"/>
      <c r="H40" s="151"/>
      <c r="I40" s="15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1" t="s">
        <v>79</v>
      </c>
      <c r="C41" s="151"/>
      <c r="D41" s="151"/>
      <c r="E41" s="131">
        <v>39</v>
      </c>
      <c r="F41" s="132"/>
      <c r="G41" s="131"/>
      <c r="H41" s="133"/>
      <c r="I41" s="131"/>
      <c r="J41" s="133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1" t="s">
        <v>80</v>
      </c>
      <c r="C42" s="151"/>
      <c r="D42" s="151"/>
      <c r="E42" s="131">
        <v>39</v>
      </c>
      <c r="F42" s="132"/>
      <c r="G42" s="131"/>
      <c r="H42" s="133"/>
      <c r="I42" s="131"/>
      <c r="J42" s="133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63" t="s">
        <v>77</v>
      </c>
      <c r="B43" s="164"/>
      <c r="C43" s="151" t="s">
        <v>74</v>
      </c>
      <c r="D43" s="151"/>
      <c r="E43" s="128">
        <f>E42/E29</f>
        <v>1</v>
      </c>
      <c r="F43" s="48"/>
      <c r="G43" s="128">
        <f>G42/E29</f>
        <v>0</v>
      </c>
      <c r="H43" s="15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63" t="s">
        <v>77</v>
      </c>
      <c r="B44" s="164"/>
      <c r="C44" s="151" t="s">
        <v>74</v>
      </c>
      <c r="D44" s="151"/>
      <c r="E44" s="165">
        <f>(E42*E74+G42*G74+I42*I74+K42*K74)/12/E29</f>
        <v>1</v>
      </c>
      <c r="F44" s="165"/>
      <c r="G44" s="165"/>
      <c r="H44" s="165"/>
      <c r="I44" s="165"/>
      <c r="J44" s="165"/>
      <c r="K44" s="165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1"/>
      <c r="C45" s="151"/>
      <c r="D45" s="151"/>
      <c r="E45" s="151"/>
      <c r="F45" s="48"/>
      <c r="G45" s="151"/>
      <c r="H45" s="151"/>
      <c r="I45" s="15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1"/>
      <c r="F46" s="48"/>
      <c r="G46" s="151"/>
      <c r="H46" s="151"/>
      <c r="I46" s="15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1"/>
      <c r="C47" s="151"/>
      <c r="D47" s="151"/>
      <c r="E47" s="151"/>
      <c r="F47" s="48"/>
      <c r="G47" s="151"/>
      <c r="H47" s="151"/>
      <c r="I47" s="15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1" t="s">
        <v>25</v>
      </c>
      <c r="C48" s="151"/>
      <c r="D48" s="15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7" t="s">
        <v>27</v>
      </c>
      <c r="C49" s="157"/>
      <c r="D49" s="158"/>
      <c r="E49" s="71"/>
      <c r="F49" s="139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6" t="s">
        <v>28</v>
      </c>
      <c r="T49" s="156"/>
      <c r="U49" s="38" t="s">
        <v>29</v>
      </c>
    </row>
    <row r="50" spans="1:21" x14ac:dyDescent="0.25">
      <c r="A50" s="34"/>
      <c r="B50" s="157" t="s">
        <v>30</v>
      </c>
      <c r="C50" s="157"/>
      <c r="D50" s="158"/>
      <c r="E50" s="71"/>
      <c r="F50" s="139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57" t="s">
        <v>30</v>
      </c>
      <c r="C51" s="157"/>
      <c r="D51" s="158"/>
      <c r="E51" s="140"/>
      <c r="F51" s="72" t="s">
        <v>26</v>
      </c>
      <c r="G51" s="140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1"/>
      <c r="C54" s="151"/>
      <c r="D54" s="15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1"/>
      <c r="C56" s="151"/>
      <c r="D56" s="15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1" t="s">
        <v>38</v>
      </c>
      <c r="C57" s="151"/>
      <c r="D57" s="151"/>
      <c r="E57" s="89">
        <f>IF(E42=0,0,IF(E48/E42*E41&gt;S60,(S60/E41*E42+E49+E51)*M57,E53*M57))</f>
        <v>0</v>
      </c>
      <c r="F57" s="135" t="s">
        <v>26</v>
      </c>
      <c r="G57" s="89">
        <f>IF(G42=0,0,IF(G48/G42*G41&gt;S60,(S60/G41*G42+G49+G51)*M57,G53*M57))</f>
        <v>0</v>
      </c>
      <c r="H57" s="136" t="s">
        <v>26</v>
      </c>
      <c r="I57" s="89">
        <f>IF(I42=0,0,IF(I48/I42*I41&gt;S60,(S60/I41*I42+I49+I51)*M57,I53*M57))</f>
        <v>0</v>
      </c>
      <c r="J57" s="137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1" t="s">
        <v>40</v>
      </c>
      <c r="C58" s="151"/>
      <c r="D58" s="151"/>
      <c r="E58" s="89">
        <f>IF(E42=0,0,IF(E48/E42*E41&gt;U60,(U60/E41*E42+E49+E51)*M58,E53*M58))</f>
        <v>0</v>
      </c>
      <c r="F58" s="135" t="s">
        <v>26</v>
      </c>
      <c r="G58" s="89">
        <f>IF(G42=0,0,IF(G48/G42*G41&gt;U60,(U60/G41*G42+G49+G51)*M58,G53*M58))</f>
        <v>0</v>
      </c>
      <c r="H58" s="136" t="s">
        <v>26</v>
      </c>
      <c r="I58" s="89">
        <f>IF(I42=0,0,IF(I48/I42*I41&gt;U60,(U60/I41*I42+I49+I51)*M58,I53*M58))</f>
        <v>0</v>
      </c>
      <c r="J58" s="137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1" t="s">
        <v>42</v>
      </c>
      <c r="C59" s="151"/>
      <c r="D59" s="151"/>
      <c r="E59" s="89">
        <f>IF(E42=0,0,IF(E48/E42*E41&gt;U60,(U60/E41*E42+E49+E51)*M59,E53*M59))</f>
        <v>0</v>
      </c>
      <c r="F59" s="135" t="s">
        <v>26</v>
      </c>
      <c r="G59" s="89">
        <f>IF(G42=0,0,IF(G48/G42*G41&gt;U60,(U60/G41*G42+G49+G51)*M59,G53*M59))</f>
        <v>0</v>
      </c>
      <c r="H59" s="136" t="s">
        <v>26</v>
      </c>
      <c r="I59" s="89">
        <f>IF(I42=0,0,IF(I48/I42*I41&gt;U60,(U60/I41*I42+I49+I51)*M59,I53*M59))</f>
        <v>0</v>
      </c>
      <c r="J59" s="137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1" t="s">
        <v>44</v>
      </c>
      <c r="C60" s="151"/>
      <c r="D60" s="151"/>
      <c r="E60" s="89">
        <f>IF(E42=0,0,IF(E48/E42*E41&gt;S60,(S60/E41*E42+E49+E51)*M60,E53*M60))</f>
        <v>0</v>
      </c>
      <c r="F60" s="135" t="s">
        <v>26</v>
      </c>
      <c r="G60" s="89">
        <f>IF(G42=0,0,IF(G48/G42*G41&gt;S60,(S60/G41*G42+G49+G51)*M60,G53*M60))</f>
        <v>0</v>
      </c>
      <c r="H60" s="136" t="s">
        <v>26</v>
      </c>
      <c r="I60" s="89">
        <f>IF(I42=0,0,IF(I48/I42*I41&gt;S60,(S60/I41*I42+I49+I51)*M60,I53*M60))</f>
        <v>0</v>
      </c>
      <c r="J60" s="137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1"/>
      <c r="D61" s="151"/>
      <c r="E61" s="89">
        <f>IF(E42=0,0,IF(E48/E42*E41&gt;S60,(S60/E41*E42+E49+E51)*M61,E53*M61))</f>
        <v>0</v>
      </c>
      <c r="F61" s="135" t="s">
        <v>26</v>
      </c>
      <c r="G61" s="89">
        <f>IF(G42=0,0,IF(G48/G42*G41&gt;S60,(S60/G41*G42+G49+G51)*M61,G53*M61))</f>
        <v>0</v>
      </c>
      <c r="H61" s="136" t="s">
        <v>26</v>
      </c>
      <c r="I61" s="89">
        <f>IF(I42=0,0,IF(I48/I42*I41&gt;S60,(S60/I41*I42+I49+I51)*M61,I53*M61))</f>
        <v>0</v>
      </c>
      <c r="J61" s="137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1" t="s">
        <v>48</v>
      </c>
      <c r="C64" s="151"/>
      <c r="D64" s="151"/>
      <c r="E64" s="89">
        <f>(E52-E51)*M64</f>
        <v>0</v>
      </c>
      <c r="F64" s="135" t="s">
        <v>26</v>
      </c>
      <c r="G64" s="89">
        <f>(G52-G51)*M64</f>
        <v>0</v>
      </c>
      <c r="H64" s="136" t="s">
        <v>26</v>
      </c>
      <c r="I64" s="89">
        <f>(I52-I51)*M64</f>
        <v>0</v>
      </c>
      <c r="J64" s="137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7"/>
      <c r="C65" s="157"/>
      <c r="D65" s="158"/>
      <c r="E65" s="89">
        <f>$E$53*M65</f>
        <v>0</v>
      </c>
      <c r="F65" s="135" t="s">
        <v>26</v>
      </c>
      <c r="G65" s="89">
        <f>$G$53*M65</f>
        <v>0</v>
      </c>
      <c r="H65" s="136" t="s">
        <v>26</v>
      </c>
      <c r="I65" s="89">
        <f>$I$53*M65</f>
        <v>0</v>
      </c>
      <c r="J65" s="137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1"/>
      <c r="D68" s="151"/>
      <c r="E68" s="89">
        <f>$E$53*M68</f>
        <v>0</v>
      </c>
      <c r="F68" s="135" t="s">
        <v>26</v>
      </c>
      <c r="G68" s="89">
        <f>$G$53*M68</f>
        <v>0</v>
      </c>
      <c r="H68" s="136" t="s">
        <v>26</v>
      </c>
      <c r="I68" s="89">
        <f>$I$53*M68</f>
        <v>0</v>
      </c>
      <c r="J68" s="137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1" t="s">
        <v>51</v>
      </c>
      <c r="C69" s="151"/>
      <c r="D69" s="151"/>
      <c r="E69" s="89">
        <f>$E$53*M69</f>
        <v>0</v>
      </c>
      <c r="F69" s="135" t="s">
        <v>26</v>
      </c>
      <c r="G69" s="89">
        <f>$G$53*M69</f>
        <v>0</v>
      </c>
      <c r="H69" s="136" t="s">
        <v>26</v>
      </c>
      <c r="I69" s="89">
        <f>$I$53*M69</f>
        <v>0</v>
      </c>
      <c r="J69" s="137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1" t="s">
        <v>52</v>
      </c>
      <c r="C70" s="151"/>
      <c r="D70" s="151"/>
      <c r="E70" s="89">
        <f>$E$53*M70</f>
        <v>0</v>
      </c>
      <c r="F70" s="135" t="s">
        <v>26</v>
      </c>
      <c r="G70" s="89">
        <f>$G$53*M70</f>
        <v>0</v>
      </c>
      <c r="H70" s="136" t="s">
        <v>26</v>
      </c>
      <c r="I70" s="89">
        <f>$I$53*M70</f>
        <v>0</v>
      </c>
      <c r="J70" s="137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1"/>
      <c r="D73" s="151"/>
      <c r="E73" s="94"/>
      <c r="F73" s="83"/>
      <c r="G73" s="102"/>
      <c r="H73" s="85"/>
      <c r="I73" s="102"/>
      <c r="J73" s="103"/>
      <c r="K73" s="102"/>
      <c r="L73" s="103"/>
      <c r="M73" s="15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1" t="s">
        <v>55</v>
      </c>
      <c r="C74" s="151"/>
      <c r="D74" s="151"/>
      <c r="E74" s="105">
        <v>12</v>
      </c>
      <c r="F74" s="83"/>
      <c r="G74" s="105"/>
      <c r="H74" s="85"/>
      <c r="I74" s="105"/>
      <c r="J74" s="106"/>
      <c r="K74" s="105"/>
      <c r="L74" s="106"/>
      <c r="M74" s="151"/>
      <c r="N74" s="37"/>
      <c r="S74" s="39"/>
      <c r="T74" s="39"/>
    </row>
    <row r="75" spans="1:21" s="38" customFormat="1" ht="15" customHeight="1" x14ac:dyDescent="0.2">
      <c r="A75" s="34"/>
      <c r="B75" s="151" t="s">
        <v>56</v>
      </c>
      <c r="C75" s="151"/>
      <c r="D75" s="15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1"/>
      <c r="N75" s="37"/>
      <c r="S75" s="39"/>
      <c r="T75" s="39"/>
    </row>
    <row r="76" spans="1:21" s="38" customFormat="1" ht="5.25" customHeight="1" x14ac:dyDescent="0.2">
      <c r="A76" s="34"/>
      <c r="B76" s="151"/>
      <c r="C76" s="151"/>
      <c r="D76" s="151"/>
      <c r="E76" s="107"/>
      <c r="F76" s="48"/>
      <c r="G76" s="151"/>
      <c r="H76" s="151"/>
      <c r="I76" s="151"/>
      <c r="J76" s="151"/>
      <c r="K76" s="151"/>
      <c r="L76" s="151"/>
      <c r="M76" s="15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59" t="s">
        <v>59</v>
      </c>
      <c r="C78" s="159"/>
      <c r="D78" s="160"/>
      <c r="E78" s="138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59" t="s">
        <v>60</v>
      </c>
      <c r="C79" s="159"/>
      <c r="D79" s="160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59" t="s">
        <v>61</v>
      </c>
      <c r="C80" s="159"/>
      <c r="D80" s="160"/>
      <c r="E80" s="93">
        <f>$E$78*M80</f>
        <v>0</v>
      </c>
      <c r="F80" s="90" t="s">
        <v>26</v>
      </c>
      <c r="G80" s="109"/>
      <c r="H80" s="151"/>
      <c r="I80" s="151"/>
      <c r="J80" s="151"/>
      <c r="K80" s="151"/>
      <c r="L80" s="15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59" t="s">
        <v>62</v>
      </c>
      <c r="C81" s="159"/>
      <c r="D81" s="160"/>
      <c r="E81" s="93">
        <f>$E$78*M81</f>
        <v>0</v>
      </c>
      <c r="F81" s="90" t="s">
        <v>26</v>
      </c>
      <c r="G81" s="151"/>
      <c r="H81" s="151"/>
      <c r="I81" s="151"/>
      <c r="J81" s="151"/>
      <c r="K81" s="151"/>
      <c r="L81" s="15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59"/>
      <c r="C82" s="159"/>
      <c r="D82" s="160"/>
      <c r="E82" s="110">
        <f>$E$78*M82</f>
        <v>0</v>
      </c>
      <c r="F82" s="90" t="s">
        <v>26</v>
      </c>
      <c r="G82" s="151"/>
      <c r="H82" s="151"/>
      <c r="I82" s="151"/>
      <c r="J82" s="151"/>
      <c r="K82" s="151"/>
      <c r="L82" s="15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59"/>
      <c r="C83" s="159"/>
      <c r="D83" s="160"/>
      <c r="E83" s="110">
        <f>$E$78*M83</f>
        <v>0</v>
      </c>
      <c r="F83" s="90" t="s">
        <v>26</v>
      </c>
      <c r="G83" s="151"/>
      <c r="H83" s="151"/>
      <c r="I83" s="151"/>
      <c r="J83" s="151"/>
      <c r="K83" s="151"/>
      <c r="L83" s="151"/>
      <c r="M83" s="111"/>
      <c r="N83" s="37"/>
      <c r="S83" s="39"/>
      <c r="T83" s="39"/>
    </row>
    <row r="84" spans="1:22" s="38" customFormat="1" ht="12.75" customHeight="1" x14ac:dyDescent="0.2">
      <c r="A84" s="34"/>
      <c r="B84" s="159" t="s">
        <v>63</v>
      </c>
      <c r="C84" s="159"/>
      <c r="D84" s="160"/>
      <c r="E84" s="93">
        <f>(E53*E74+G53*G74+I53*I74+K53*K74+E78)*H84*J84/1000</f>
        <v>0</v>
      </c>
      <c r="F84" s="90" t="s">
        <v>26</v>
      </c>
      <c r="G84" s="151" t="s">
        <v>64</v>
      </c>
      <c r="H84" s="112"/>
      <c r="I84" s="151" t="s">
        <v>65</v>
      </c>
      <c r="J84" s="112"/>
      <c r="K84" s="151"/>
      <c r="L84" s="151"/>
      <c r="M84" s="113"/>
      <c r="N84" s="37"/>
      <c r="S84" s="39"/>
      <c r="T84" s="39"/>
    </row>
    <row r="85" spans="1:22" s="38" customFormat="1" ht="12.75" customHeight="1" x14ac:dyDescent="0.2">
      <c r="A85" s="34"/>
      <c r="B85" s="161" t="s">
        <v>66</v>
      </c>
      <c r="C85" s="161"/>
      <c r="D85" s="162"/>
      <c r="E85" s="93">
        <f>(E53*E74+G53*G74+I53*I74+K53*K74+E78)*J85/1000</f>
        <v>0</v>
      </c>
      <c r="F85" s="90" t="s">
        <v>26</v>
      </c>
      <c r="G85" s="151"/>
      <c r="H85" s="151"/>
      <c r="I85" s="151" t="s">
        <v>65</v>
      </c>
      <c r="J85" s="112"/>
      <c r="K85" s="151"/>
      <c r="L85" s="151"/>
      <c r="M85" s="113"/>
      <c r="N85" s="37"/>
      <c r="S85" s="39"/>
      <c r="T85" s="39"/>
    </row>
    <row r="86" spans="1:22" s="38" customFormat="1" ht="12.75" customHeight="1" x14ac:dyDescent="0.2">
      <c r="A86" s="34"/>
      <c r="B86" s="157"/>
      <c r="C86" s="157"/>
      <c r="D86" s="158"/>
      <c r="E86" s="71"/>
      <c r="F86" s="90" t="s">
        <v>26</v>
      </c>
      <c r="G86" s="151"/>
      <c r="H86" s="151"/>
      <c r="I86" s="151"/>
      <c r="J86" s="134"/>
      <c r="K86" s="151"/>
      <c r="L86" s="151"/>
      <c r="M86" s="113"/>
      <c r="N86" s="37"/>
      <c r="S86" s="39"/>
      <c r="T86" s="39"/>
    </row>
    <row r="87" spans="1:22" s="38" customFormat="1" ht="12.75" customHeight="1" x14ac:dyDescent="0.2">
      <c r="A87" s="34"/>
      <c r="B87" s="157"/>
      <c r="C87" s="157"/>
      <c r="D87" s="158"/>
      <c r="E87" s="71"/>
      <c r="F87" s="90" t="s">
        <v>26</v>
      </c>
      <c r="G87" s="151"/>
      <c r="H87" s="151"/>
      <c r="I87" s="151"/>
      <c r="J87" s="114"/>
      <c r="K87" s="151"/>
      <c r="L87" s="151"/>
      <c r="M87" s="113"/>
      <c r="N87" s="37"/>
      <c r="S87" s="39"/>
      <c r="T87" s="39"/>
    </row>
    <row r="88" spans="1:22" s="151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1"/>
      <c r="D89" s="15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FF3B-875B-4DFB-A259-7795C2BA9A21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74" t="s">
        <v>2</v>
      </c>
      <c r="B3" s="175"/>
      <c r="C3" s="176"/>
      <c r="D3" s="177"/>
      <c r="E3" s="177"/>
      <c r="F3" s="178"/>
      <c r="G3" s="11" t="s">
        <v>3</v>
      </c>
      <c r="H3" s="176"/>
      <c r="I3" s="177"/>
      <c r="J3" s="177"/>
      <c r="K3" s="177"/>
      <c r="L3" s="177"/>
      <c r="M3" s="178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7"/>
      <c r="B4" s="148"/>
      <c r="C4" s="16"/>
      <c r="D4" s="16"/>
      <c r="E4" s="11"/>
      <c r="F4" s="148"/>
      <c r="G4" s="148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7" t="s">
        <v>4</v>
      </c>
      <c r="B5" s="148"/>
      <c r="C5" s="16"/>
      <c r="D5" s="176"/>
      <c r="E5" s="177"/>
      <c r="F5" s="177"/>
      <c r="G5" s="177"/>
      <c r="H5" s="177"/>
      <c r="I5" s="177"/>
      <c r="J5" s="177"/>
      <c r="K5" s="177"/>
      <c r="L5" s="177"/>
      <c r="M5" s="178"/>
      <c r="N5" s="12"/>
      <c r="S5" s="18"/>
      <c r="T5" s="18"/>
    </row>
    <row r="6" spans="1:25" s="13" customFormat="1" ht="5.25" customHeight="1" x14ac:dyDescent="0.2">
      <c r="A6" s="147"/>
      <c r="B6" s="148"/>
      <c r="C6" s="16"/>
      <c r="D6" s="16"/>
      <c r="E6" s="11"/>
      <c r="F6" s="148"/>
      <c r="G6" s="148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7" t="s">
        <v>5</v>
      </c>
      <c r="B7" s="148"/>
      <c r="C7" s="16"/>
      <c r="D7" s="176"/>
      <c r="E7" s="177"/>
      <c r="F7" s="177"/>
      <c r="G7" s="177"/>
      <c r="H7" s="177"/>
      <c r="I7" s="177"/>
      <c r="J7" s="177"/>
      <c r="K7" s="177"/>
      <c r="L7" s="177"/>
      <c r="M7" s="178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1"/>
      <c r="C12" s="151"/>
      <c r="D12" s="151"/>
      <c r="E12" s="166" t="s">
        <v>9</v>
      </c>
      <c r="F12" s="166"/>
      <c r="G12" s="166"/>
      <c r="H12" s="151"/>
      <c r="I12" s="167"/>
      <c r="J12" s="167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1" t="s">
        <v>11</v>
      </c>
      <c r="C16" s="26"/>
      <c r="D16" s="26"/>
      <c r="E16" s="26"/>
      <c r="F16" s="45"/>
      <c r="G16" s="26"/>
      <c r="H16" s="151"/>
      <c r="I16" s="167"/>
      <c r="J16" s="167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1"/>
      <c r="C17" s="151"/>
      <c r="D17" s="151"/>
      <c r="E17" s="151"/>
      <c r="F17" s="48"/>
      <c r="G17" s="151"/>
      <c r="H17" s="151"/>
      <c r="I17" s="151"/>
      <c r="J17" s="151"/>
      <c r="K17" s="151"/>
      <c r="L17" s="151"/>
      <c r="M17" s="151"/>
      <c r="N17" s="37"/>
      <c r="S17" s="39"/>
      <c r="T17" s="39"/>
    </row>
    <row r="18" spans="1:20" s="5" customFormat="1" ht="15" customHeight="1" x14ac:dyDescent="0.2">
      <c r="A18" s="44"/>
      <c r="B18" s="151" t="s">
        <v>12</v>
      </c>
      <c r="C18" s="26"/>
      <c r="D18" s="26"/>
      <c r="E18" s="168"/>
      <c r="F18" s="168"/>
      <c r="G18" s="168"/>
      <c r="H18" s="168"/>
      <c r="I18" s="168"/>
      <c r="J18" s="168"/>
      <c r="K18" s="168"/>
      <c r="L18" s="168"/>
      <c r="M18" s="168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1" t="s">
        <v>15</v>
      </c>
      <c r="D23" s="151"/>
      <c r="E23" s="57"/>
      <c r="F23" s="48"/>
      <c r="G23" s="151" t="s">
        <v>16</v>
      </c>
      <c r="H23" s="151"/>
      <c r="I23" s="151"/>
      <c r="J23" s="151"/>
      <c r="K23" s="58" t="s">
        <v>17</v>
      </c>
      <c r="L23" s="169"/>
      <c r="M23" s="170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1" t="s">
        <v>18</v>
      </c>
      <c r="D25" s="151"/>
      <c r="E25" s="57"/>
      <c r="F25" s="48"/>
      <c r="G25" s="151" t="s">
        <v>19</v>
      </c>
      <c r="H25" s="151"/>
      <c r="I25" s="151"/>
      <c r="J25" s="151"/>
      <c r="K25" s="151"/>
      <c r="L25" s="151"/>
      <c r="M25" s="15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39</v>
      </c>
      <c r="F29" s="151" t="s">
        <v>75</v>
      </c>
      <c r="G29" s="101"/>
      <c r="H29" s="101"/>
      <c r="I29" s="75"/>
      <c r="J29" s="141"/>
      <c r="L29" s="151"/>
      <c r="M29" s="15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9" t="s">
        <v>22</v>
      </c>
      <c r="E34" s="61"/>
      <c r="F34" s="62"/>
      <c r="G34" s="61"/>
      <c r="H34" s="26"/>
      <c r="I34" s="61"/>
      <c r="J34" s="26"/>
      <c r="K34" s="61"/>
      <c r="L34" s="26"/>
      <c r="M34" s="171" t="s">
        <v>23</v>
      </c>
      <c r="N34" s="46"/>
      <c r="S34" s="6"/>
      <c r="T34" s="6"/>
    </row>
    <row r="35" spans="1:21" s="38" customFormat="1" ht="11.25" x14ac:dyDescent="0.2">
      <c r="A35" s="34"/>
      <c r="B35" s="151" t="s">
        <v>9</v>
      </c>
      <c r="C35" s="151"/>
      <c r="D35" s="151"/>
      <c r="E35" s="59"/>
      <c r="F35" s="48"/>
      <c r="G35" s="63"/>
      <c r="H35" s="151"/>
      <c r="I35" s="63"/>
      <c r="J35" s="151"/>
      <c r="K35" s="63"/>
      <c r="L35" s="151"/>
      <c r="M35" s="172"/>
      <c r="N35" s="37"/>
      <c r="S35" s="39"/>
      <c r="T35" s="39"/>
    </row>
    <row r="36" spans="1:21" s="38" customFormat="1" ht="11.25" x14ac:dyDescent="0.2">
      <c r="A36" s="34"/>
      <c r="B36" s="151" t="s">
        <v>24</v>
      </c>
      <c r="C36" s="151"/>
      <c r="D36" s="151"/>
      <c r="E36" s="59"/>
      <c r="F36" s="48"/>
      <c r="G36" s="63"/>
      <c r="H36" s="151"/>
      <c r="I36" s="63"/>
      <c r="J36" s="151"/>
      <c r="K36" s="63"/>
      <c r="L36" s="151"/>
      <c r="M36" s="173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1"/>
      <c r="C38" s="151"/>
      <c r="D38" s="151"/>
      <c r="E38" s="151"/>
      <c r="F38" s="48"/>
      <c r="G38" s="151"/>
      <c r="H38" s="151"/>
      <c r="I38" s="15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1"/>
      <c r="C40" s="151"/>
      <c r="D40" s="151"/>
      <c r="E40" s="151"/>
      <c r="F40" s="48"/>
      <c r="G40" s="151"/>
      <c r="H40" s="151"/>
      <c r="I40" s="15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1" t="s">
        <v>79</v>
      </c>
      <c r="C41" s="151"/>
      <c r="D41" s="151"/>
      <c r="E41" s="131">
        <v>39</v>
      </c>
      <c r="F41" s="132"/>
      <c r="G41" s="131"/>
      <c r="H41" s="133"/>
      <c r="I41" s="131"/>
      <c r="J41" s="133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1" t="s">
        <v>80</v>
      </c>
      <c r="C42" s="151"/>
      <c r="D42" s="151"/>
      <c r="E42" s="131">
        <v>39</v>
      </c>
      <c r="F42" s="132"/>
      <c r="G42" s="131"/>
      <c r="H42" s="133"/>
      <c r="I42" s="131"/>
      <c r="J42" s="133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63" t="s">
        <v>77</v>
      </c>
      <c r="B43" s="164"/>
      <c r="C43" s="151" t="s">
        <v>74</v>
      </c>
      <c r="D43" s="151"/>
      <c r="E43" s="128">
        <f>E42/E29</f>
        <v>1</v>
      </c>
      <c r="F43" s="48"/>
      <c r="G43" s="128">
        <f>G42/E29</f>
        <v>0</v>
      </c>
      <c r="H43" s="15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63" t="s">
        <v>77</v>
      </c>
      <c r="B44" s="164"/>
      <c r="C44" s="151" t="s">
        <v>74</v>
      </c>
      <c r="D44" s="151"/>
      <c r="E44" s="165">
        <f>(E42*E74+G42*G74+I42*I74+K42*K74)/12/E29</f>
        <v>1</v>
      </c>
      <c r="F44" s="165"/>
      <c r="G44" s="165"/>
      <c r="H44" s="165"/>
      <c r="I44" s="165"/>
      <c r="J44" s="165"/>
      <c r="K44" s="165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1"/>
      <c r="C45" s="151"/>
      <c r="D45" s="151"/>
      <c r="E45" s="151"/>
      <c r="F45" s="48"/>
      <c r="G45" s="151"/>
      <c r="H45" s="151"/>
      <c r="I45" s="15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1"/>
      <c r="F46" s="48"/>
      <c r="G46" s="151"/>
      <c r="H46" s="151"/>
      <c r="I46" s="15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1"/>
      <c r="C47" s="151"/>
      <c r="D47" s="151"/>
      <c r="E47" s="151"/>
      <c r="F47" s="48"/>
      <c r="G47" s="151"/>
      <c r="H47" s="151"/>
      <c r="I47" s="15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1" t="s">
        <v>25</v>
      </c>
      <c r="C48" s="151"/>
      <c r="D48" s="15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7" t="s">
        <v>27</v>
      </c>
      <c r="C49" s="157"/>
      <c r="D49" s="158"/>
      <c r="E49" s="71"/>
      <c r="F49" s="139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6" t="s">
        <v>28</v>
      </c>
      <c r="T49" s="156"/>
      <c r="U49" s="38" t="s">
        <v>29</v>
      </c>
    </row>
    <row r="50" spans="1:21" x14ac:dyDescent="0.25">
      <c r="A50" s="34"/>
      <c r="B50" s="157" t="s">
        <v>30</v>
      </c>
      <c r="C50" s="157"/>
      <c r="D50" s="158"/>
      <c r="E50" s="71"/>
      <c r="F50" s="139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57" t="s">
        <v>30</v>
      </c>
      <c r="C51" s="157"/>
      <c r="D51" s="158"/>
      <c r="E51" s="140"/>
      <c r="F51" s="72" t="s">
        <v>26</v>
      </c>
      <c r="G51" s="140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1"/>
      <c r="C54" s="151"/>
      <c r="D54" s="15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1"/>
      <c r="C56" s="151"/>
      <c r="D56" s="15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1" t="s">
        <v>38</v>
      </c>
      <c r="C57" s="151"/>
      <c r="D57" s="151"/>
      <c r="E57" s="89">
        <f>IF(E42=0,0,IF(E48/E42*E41&gt;S60,(S60/E41*E42+E49+E51)*M57,E53*M57))</f>
        <v>0</v>
      </c>
      <c r="F57" s="135" t="s">
        <v>26</v>
      </c>
      <c r="G57" s="89">
        <f>IF(G42=0,0,IF(G48/G42*G41&gt;S60,(S60/G41*G42+G49+G51)*M57,G53*M57))</f>
        <v>0</v>
      </c>
      <c r="H57" s="136" t="s">
        <v>26</v>
      </c>
      <c r="I57" s="89">
        <f>IF(I42=0,0,IF(I48/I42*I41&gt;S60,(S60/I41*I42+I49+I51)*M57,I53*M57))</f>
        <v>0</v>
      </c>
      <c r="J57" s="137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1" t="s">
        <v>40</v>
      </c>
      <c r="C58" s="151"/>
      <c r="D58" s="151"/>
      <c r="E58" s="89">
        <f>IF(E42=0,0,IF(E48/E42*E41&gt;U60,(U60/E41*E42+E49+E51)*M58,E53*M58))</f>
        <v>0</v>
      </c>
      <c r="F58" s="135" t="s">
        <v>26</v>
      </c>
      <c r="G58" s="89">
        <f>IF(G42=0,0,IF(G48/G42*G41&gt;U60,(U60/G41*G42+G49+G51)*M58,G53*M58))</f>
        <v>0</v>
      </c>
      <c r="H58" s="136" t="s">
        <v>26</v>
      </c>
      <c r="I58" s="89">
        <f>IF(I42=0,0,IF(I48/I42*I41&gt;U60,(U60/I41*I42+I49+I51)*M58,I53*M58))</f>
        <v>0</v>
      </c>
      <c r="J58" s="137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1" t="s">
        <v>42</v>
      </c>
      <c r="C59" s="151"/>
      <c r="D59" s="151"/>
      <c r="E59" s="89">
        <f>IF(E42=0,0,IF(E48/E42*E41&gt;U60,(U60/E41*E42+E49+E51)*M59,E53*M59))</f>
        <v>0</v>
      </c>
      <c r="F59" s="135" t="s">
        <v>26</v>
      </c>
      <c r="G59" s="89">
        <f>IF(G42=0,0,IF(G48/G42*G41&gt;U60,(U60/G41*G42+G49+G51)*M59,G53*M59))</f>
        <v>0</v>
      </c>
      <c r="H59" s="136" t="s">
        <v>26</v>
      </c>
      <c r="I59" s="89">
        <f>IF(I42=0,0,IF(I48/I42*I41&gt;U60,(U60/I41*I42+I49+I51)*M59,I53*M59))</f>
        <v>0</v>
      </c>
      <c r="J59" s="137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1" t="s">
        <v>44</v>
      </c>
      <c r="C60" s="151"/>
      <c r="D60" s="151"/>
      <c r="E60" s="89">
        <f>IF(E42=0,0,IF(E48/E42*E41&gt;S60,(S60/E41*E42+E49+E51)*M60,E53*M60))</f>
        <v>0</v>
      </c>
      <c r="F60" s="135" t="s">
        <v>26</v>
      </c>
      <c r="G60" s="89">
        <f>IF(G42=0,0,IF(G48/G42*G41&gt;S60,(S60/G41*G42+G49+G51)*M60,G53*M60))</f>
        <v>0</v>
      </c>
      <c r="H60" s="136" t="s">
        <v>26</v>
      </c>
      <c r="I60" s="89">
        <f>IF(I42=0,0,IF(I48/I42*I41&gt;S60,(S60/I41*I42+I49+I51)*M60,I53*M60))</f>
        <v>0</v>
      </c>
      <c r="J60" s="137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1"/>
      <c r="D61" s="151"/>
      <c r="E61" s="89">
        <f>IF(E42=0,0,IF(E48/E42*E41&gt;S60,(S60/E41*E42+E49+E51)*M61,E53*M61))</f>
        <v>0</v>
      </c>
      <c r="F61" s="135" t="s">
        <v>26</v>
      </c>
      <c r="G61" s="89">
        <f>IF(G42=0,0,IF(G48/G42*G41&gt;S60,(S60/G41*G42+G49+G51)*M61,G53*M61))</f>
        <v>0</v>
      </c>
      <c r="H61" s="136" t="s">
        <v>26</v>
      </c>
      <c r="I61" s="89">
        <f>IF(I42=0,0,IF(I48/I42*I41&gt;S60,(S60/I41*I42+I49+I51)*M61,I53*M61))</f>
        <v>0</v>
      </c>
      <c r="J61" s="137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1" t="s">
        <v>48</v>
      </c>
      <c r="C64" s="151"/>
      <c r="D64" s="151"/>
      <c r="E64" s="89">
        <f>(E52-E51)*M64</f>
        <v>0</v>
      </c>
      <c r="F64" s="135" t="s">
        <v>26</v>
      </c>
      <c r="G64" s="89">
        <f>(G52-G51)*M64</f>
        <v>0</v>
      </c>
      <c r="H64" s="136" t="s">
        <v>26</v>
      </c>
      <c r="I64" s="89">
        <f>(I52-I51)*M64</f>
        <v>0</v>
      </c>
      <c r="J64" s="137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7"/>
      <c r="C65" s="157"/>
      <c r="D65" s="158"/>
      <c r="E65" s="89">
        <f>$E$53*M65</f>
        <v>0</v>
      </c>
      <c r="F65" s="135" t="s">
        <v>26</v>
      </c>
      <c r="G65" s="89">
        <f>$G$53*M65</f>
        <v>0</v>
      </c>
      <c r="H65" s="136" t="s">
        <v>26</v>
      </c>
      <c r="I65" s="89">
        <f>$I$53*M65</f>
        <v>0</v>
      </c>
      <c r="J65" s="137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1"/>
      <c r="D68" s="151"/>
      <c r="E68" s="89">
        <f>$E$53*M68</f>
        <v>0</v>
      </c>
      <c r="F68" s="135" t="s">
        <v>26</v>
      </c>
      <c r="G68" s="89">
        <f>$G$53*M68</f>
        <v>0</v>
      </c>
      <c r="H68" s="136" t="s">
        <v>26</v>
      </c>
      <c r="I68" s="89">
        <f>$I$53*M68</f>
        <v>0</v>
      </c>
      <c r="J68" s="137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1" t="s">
        <v>51</v>
      </c>
      <c r="C69" s="151"/>
      <c r="D69" s="151"/>
      <c r="E69" s="89">
        <f>$E$53*M69</f>
        <v>0</v>
      </c>
      <c r="F69" s="135" t="s">
        <v>26</v>
      </c>
      <c r="G69" s="89">
        <f>$G$53*M69</f>
        <v>0</v>
      </c>
      <c r="H69" s="136" t="s">
        <v>26</v>
      </c>
      <c r="I69" s="89">
        <f>$I$53*M69</f>
        <v>0</v>
      </c>
      <c r="J69" s="137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1" t="s">
        <v>52</v>
      </c>
      <c r="C70" s="151"/>
      <c r="D70" s="151"/>
      <c r="E70" s="89">
        <f>$E$53*M70</f>
        <v>0</v>
      </c>
      <c r="F70" s="135" t="s">
        <v>26</v>
      </c>
      <c r="G70" s="89">
        <f>$G$53*M70</f>
        <v>0</v>
      </c>
      <c r="H70" s="136" t="s">
        <v>26</v>
      </c>
      <c r="I70" s="89">
        <f>$I$53*M70</f>
        <v>0</v>
      </c>
      <c r="J70" s="137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1"/>
      <c r="D73" s="151"/>
      <c r="E73" s="94"/>
      <c r="F73" s="83"/>
      <c r="G73" s="102"/>
      <c r="H73" s="85"/>
      <c r="I73" s="102"/>
      <c r="J73" s="103"/>
      <c r="K73" s="102"/>
      <c r="L73" s="103"/>
      <c r="M73" s="15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1" t="s">
        <v>55</v>
      </c>
      <c r="C74" s="151"/>
      <c r="D74" s="151"/>
      <c r="E74" s="105">
        <v>12</v>
      </c>
      <c r="F74" s="83"/>
      <c r="G74" s="105"/>
      <c r="H74" s="85"/>
      <c r="I74" s="105"/>
      <c r="J74" s="106"/>
      <c r="K74" s="105"/>
      <c r="L74" s="106"/>
      <c r="M74" s="151"/>
      <c r="N74" s="37"/>
      <c r="S74" s="39"/>
      <c r="T74" s="39"/>
    </row>
    <row r="75" spans="1:21" s="38" customFormat="1" ht="15" customHeight="1" x14ac:dyDescent="0.2">
      <c r="A75" s="34"/>
      <c r="B75" s="151" t="s">
        <v>56</v>
      </c>
      <c r="C75" s="151"/>
      <c r="D75" s="15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1"/>
      <c r="N75" s="37"/>
      <c r="S75" s="39"/>
      <c r="T75" s="39"/>
    </row>
    <row r="76" spans="1:21" s="38" customFormat="1" ht="5.25" customHeight="1" x14ac:dyDescent="0.2">
      <c r="A76" s="34"/>
      <c r="B76" s="151"/>
      <c r="C76" s="151"/>
      <c r="D76" s="151"/>
      <c r="E76" s="107"/>
      <c r="F76" s="48"/>
      <c r="G76" s="151"/>
      <c r="H76" s="151"/>
      <c r="I76" s="151"/>
      <c r="J76" s="151"/>
      <c r="K76" s="151"/>
      <c r="L76" s="151"/>
      <c r="M76" s="15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59" t="s">
        <v>59</v>
      </c>
      <c r="C78" s="159"/>
      <c r="D78" s="160"/>
      <c r="E78" s="138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59" t="s">
        <v>60</v>
      </c>
      <c r="C79" s="159"/>
      <c r="D79" s="160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59" t="s">
        <v>61</v>
      </c>
      <c r="C80" s="159"/>
      <c r="D80" s="160"/>
      <c r="E80" s="93">
        <f>$E$78*M80</f>
        <v>0</v>
      </c>
      <c r="F80" s="90" t="s">
        <v>26</v>
      </c>
      <c r="G80" s="109"/>
      <c r="H80" s="151"/>
      <c r="I80" s="151"/>
      <c r="J80" s="151"/>
      <c r="K80" s="151"/>
      <c r="L80" s="15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59" t="s">
        <v>62</v>
      </c>
      <c r="C81" s="159"/>
      <c r="D81" s="160"/>
      <c r="E81" s="93">
        <f>$E$78*M81</f>
        <v>0</v>
      </c>
      <c r="F81" s="90" t="s">
        <v>26</v>
      </c>
      <c r="G81" s="151"/>
      <c r="H81" s="151"/>
      <c r="I81" s="151"/>
      <c r="J81" s="151"/>
      <c r="K81" s="151"/>
      <c r="L81" s="15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59"/>
      <c r="C82" s="159"/>
      <c r="D82" s="160"/>
      <c r="E82" s="110">
        <f>$E$78*M82</f>
        <v>0</v>
      </c>
      <c r="F82" s="90" t="s">
        <v>26</v>
      </c>
      <c r="G82" s="151"/>
      <c r="H82" s="151"/>
      <c r="I82" s="151"/>
      <c r="J82" s="151"/>
      <c r="K82" s="151"/>
      <c r="L82" s="15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59"/>
      <c r="C83" s="159"/>
      <c r="D83" s="160"/>
      <c r="E83" s="110">
        <f>$E$78*M83</f>
        <v>0</v>
      </c>
      <c r="F83" s="90" t="s">
        <v>26</v>
      </c>
      <c r="G83" s="151"/>
      <c r="H83" s="151"/>
      <c r="I83" s="151"/>
      <c r="J83" s="151"/>
      <c r="K83" s="151"/>
      <c r="L83" s="151"/>
      <c r="M83" s="111"/>
      <c r="N83" s="37"/>
      <c r="S83" s="39"/>
      <c r="T83" s="39"/>
    </row>
    <row r="84" spans="1:22" s="38" customFormat="1" ht="12.75" customHeight="1" x14ac:dyDescent="0.2">
      <c r="A84" s="34"/>
      <c r="B84" s="159" t="s">
        <v>63</v>
      </c>
      <c r="C84" s="159"/>
      <c r="D84" s="160"/>
      <c r="E84" s="93">
        <f>(E53*E74+G53*G74+I53*I74+K53*K74+E78)*H84*J84/1000</f>
        <v>0</v>
      </c>
      <c r="F84" s="90" t="s">
        <v>26</v>
      </c>
      <c r="G84" s="151" t="s">
        <v>64</v>
      </c>
      <c r="H84" s="112"/>
      <c r="I84" s="151" t="s">
        <v>65</v>
      </c>
      <c r="J84" s="112"/>
      <c r="K84" s="151"/>
      <c r="L84" s="151"/>
      <c r="M84" s="113"/>
      <c r="N84" s="37"/>
      <c r="S84" s="39"/>
      <c r="T84" s="39"/>
    </row>
    <row r="85" spans="1:22" s="38" customFormat="1" ht="12.75" customHeight="1" x14ac:dyDescent="0.2">
      <c r="A85" s="34"/>
      <c r="B85" s="161" t="s">
        <v>66</v>
      </c>
      <c r="C85" s="161"/>
      <c r="D85" s="162"/>
      <c r="E85" s="93">
        <f>(E53*E74+G53*G74+I53*I74+K53*K74+E78)*J85/1000</f>
        <v>0</v>
      </c>
      <c r="F85" s="90" t="s">
        <v>26</v>
      </c>
      <c r="G85" s="151"/>
      <c r="H85" s="151"/>
      <c r="I85" s="151" t="s">
        <v>65</v>
      </c>
      <c r="J85" s="112"/>
      <c r="K85" s="151"/>
      <c r="L85" s="151"/>
      <c r="M85" s="113"/>
      <c r="N85" s="37"/>
      <c r="S85" s="39"/>
      <c r="T85" s="39"/>
    </row>
    <row r="86" spans="1:22" s="38" customFormat="1" ht="12.75" customHeight="1" x14ac:dyDescent="0.2">
      <c r="A86" s="34"/>
      <c r="B86" s="157"/>
      <c r="C86" s="157"/>
      <c r="D86" s="158"/>
      <c r="E86" s="71"/>
      <c r="F86" s="90" t="s">
        <v>26</v>
      </c>
      <c r="G86" s="151"/>
      <c r="H86" s="151"/>
      <c r="I86" s="151"/>
      <c r="J86" s="134"/>
      <c r="K86" s="151"/>
      <c r="L86" s="151"/>
      <c r="M86" s="113"/>
      <c r="N86" s="37"/>
      <c r="S86" s="39"/>
      <c r="T86" s="39"/>
    </row>
    <row r="87" spans="1:22" s="38" customFormat="1" ht="12.75" customHeight="1" x14ac:dyDescent="0.2">
      <c r="A87" s="34"/>
      <c r="B87" s="157"/>
      <c r="C87" s="157"/>
      <c r="D87" s="158"/>
      <c r="E87" s="71"/>
      <c r="F87" s="90" t="s">
        <v>26</v>
      </c>
      <c r="G87" s="151"/>
      <c r="H87" s="151"/>
      <c r="I87" s="151"/>
      <c r="J87" s="114"/>
      <c r="K87" s="151"/>
      <c r="L87" s="151"/>
      <c r="M87" s="113"/>
      <c r="N87" s="37"/>
      <c r="S87" s="39"/>
      <c r="T87" s="39"/>
    </row>
    <row r="88" spans="1:22" s="151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1"/>
      <c r="D89" s="15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MA 1</vt:lpstr>
      <vt:lpstr>MA 2</vt:lpstr>
      <vt:lpstr>MA 3</vt:lpstr>
      <vt:lpstr>MA 4</vt:lpstr>
      <vt:lpstr>MA 5</vt:lpstr>
      <vt:lpstr>MA 6</vt:lpstr>
      <vt:lpstr>MA 7</vt:lpstr>
      <vt:lpstr>MA 8</vt:lpstr>
      <vt:lpstr>MA 9</vt:lpstr>
      <vt:lpstr>MA 10</vt:lpstr>
      <vt:lpstr>'MA 1'!Druckbereich</vt:lpstr>
      <vt:lpstr>'MA 10'!Druckbereich</vt:lpstr>
      <vt:lpstr>'MA 2'!Druckbereich</vt:lpstr>
      <vt:lpstr>'MA 3'!Druckbereich</vt:lpstr>
      <vt:lpstr>'MA 4'!Druckbereich</vt:lpstr>
      <vt:lpstr>'MA 5'!Druckbereich</vt:lpstr>
      <vt:lpstr>'MA 6'!Druckbereich</vt:lpstr>
      <vt:lpstr>'MA 7'!Druckbereich</vt:lpstr>
      <vt:lpstr>'MA 8'!Druckbereich</vt:lpstr>
      <vt:lpstr>'MA 9'!Druckbereich</vt:lpstr>
    </vt:vector>
  </TitlesOfParts>
  <Company>Landkreis Zwickau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Tedika-Rudat, Petra</dc:creator>
  <cp:lastModifiedBy>Tedika-Rudat, Petra</cp:lastModifiedBy>
  <cp:lastPrinted>2025-01-29T06:32:01Z</cp:lastPrinted>
  <dcterms:created xsi:type="dcterms:W3CDTF">2025-01-07T14:11:04Z</dcterms:created>
  <dcterms:modified xsi:type="dcterms:W3CDTF">2025-12-30T07:50:46Z</dcterms:modified>
</cp:coreProperties>
</file>